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abregin-my.sharepoint.com/personal/lars-henric_nilsson_regin_se/Documents/Skrivbordet/Book/SCS/Review SCS-M2/"/>
    </mc:Choice>
  </mc:AlternateContent>
  <xr:revisionPtr revIDLastSave="0" documentId="8_{231FA283-636F-497F-9D49-2D377C9E2A82}" xr6:coauthVersionLast="47" xr6:coauthVersionMax="47" xr10:uidLastSave="{00000000-0000-0000-0000-000000000000}"/>
  <bookViews>
    <workbookView xWindow="-120" yWindow="-120" windowWidth="38640" windowHeight="21240" tabRatio="479" activeTab="1" xr2:uid="{D0AC487A-A5C2-45D7-894B-4DA48BD1165D}"/>
  </bookViews>
  <sheets>
    <sheet name="Information" sheetId="3" r:id="rId1"/>
    <sheet name="Calculation shee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6" i="2" l="1"/>
  <c r="D114" i="2"/>
  <c r="D102" i="2"/>
  <c r="D90" i="2"/>
  <c r="D78" i="2"/>
  <c r="D66" i="2"/>
  <c r="D54" i="2"/>
  <c r="D42" i="2"/>
  <c r="D18" i="2"/>
  <c r="C124" i="2"/>
  <c r="C112" i="2"/>
  <c r="C100" i="2"/>
  <c r="C88" i="2"/>
  <c r="C76" i="2"/>
  <c r="C64" i="2"/>
  <c r="C52" i="2"/>
  <c r="C40" i="2"/>
  <c r="C28" i="2"/>
  <c r="C16" i="2"/>
  <c r="L25" i="2"/>
  <c r="L37" i="2" s="1"/>
  <c r="L49" i="2" s="1"/>
  <c r="L61" i="2" s="1"/>
  <c r="L73" i="2" s="1"/>
  <c r="L85" i="2" s="1"/>
  <c r="L97" i="2" s="1"/>
  <c r="L109" i="2" s="1"/>
  <c r="L121" i="2" s="1"/>
  <c r="L133" i="2" s="1"/>
  <c r="F126" i="2"/>
  <c r="G124" i="2"/>
  <c r="F114" i="2"/>
  <c r="G112" i="2"/>
  <c r="F102" i="2"/>
  <c r="G100" i="2"/>
  <c r="F90" i="2"/>
  <c r="G88" i="2"/>
  <c r="F78" i="2"/>
  <c r="G76" i="2"/>
  <c r="G64" i="2"/>
  <c r="F66" i="2"/>
  <c r="G52" i="2"/>
  <c r="F54" i="2"/>
  <c r="F42" i="2"/>
  <c r="G40" i="2"/>
  <c r="G28" i="2"/>
  <c r="F30" i="2"/>
  <c r="F18" i="2"/>
  <c r="G16" i="2"/>
  <c r="J16" i="2"/>
  <c r="J124" i="2"/>
  <c r="J112" i="2"/>
  <c r="J100" i="2"/>
  <c r="J88" i="2"/>
  <c r="J76" i="2"/>
  <c r="J64" i="2"/>
  <c r="J52" i="2"/>
  <c r="J40" i="2"/>
  <c r="J28" i="2"/>
  <c r="E102" i="2" l="1"/>
  <c r="E114" i="2"/>
  <c r="E126" i="2"/>
  <c r="E30" i="2"/>
  <c r="D16" i="2"/>
  <c r="E18" i="2"/>
  <c r="E90" i="2"/>
  <c r="E78" i="2"/>
  <c r="E66" i="2"/>
  <c r="E54" i="2"/>
  <c r="E42" i="2"/>
  <c r="E16" i="2" l="1"/>
  <c r="H16" i="2"/>
  <c r="C18" i="2"/>
  <c r="C30" i="2" s="1"/>
  <c r="G18" i="2" l="1"/>
  <c r="D30" i="2"/>
  <c r="I16" i="2"/>
  <c r="K16" i="2" s="1"/>
  <c r="C42" i="2"/>
  <c r="C54" i="2" s="1"/>
  <c r="C66" i="2" s="1"/>
  <c r="L20" i="2" l="1"/>
  <c r="G30" i="2"/>
  <c r="G54" i="2"/>
  <c r="G42" i="2"/>
  <c r="G66" i="2"/>
  <c r="C78" i="2"/>
  <c r="L23" i="2" l="1"/>
  <c r="L24" i="2" s="1"/>
  <c r="L21" i="2"/>
  <c r="C90" i="2"/>
  <c r="G78" i="2"/>
  <c r="C102" i="2" l="1"/>
  <c r="G90" i="2"/>
  <c r="G102" i="2" l="1"/>
  <c r="C114" i="2"/>
  <c r="G114" i="2" l="1"/>
  <c r="C126" i="2"/>
  <c r="G126" i="2" l="1"/>
  <c r="D28" i="2"/>
  <c r="E28" i="2" l="1"/>
  <c r="H28" i="2"/>
  <c r="C23" i="2"/>
  <c r="I28" i="2" l="1"/>
  <c r="K28" i="2" s="1"/>
  <c r="D40" i="2" l="1"/>
  <c r="C35" i="2" s="1"/>
  <c r="L35" i="2" s="1"/>
  <c r="L36" i="2" s="1"/>
  <c r="L32" i="2"/>
  <c r="H40" i="2" l="1"/>
  <c r="E40" i="2"/>
  <c r="L33" i="2"/>
  <c r="I40" i="2" l="1"/>
  <c r="K40" i="2" s="1"/>
  <c r="D52" i="2" l="1"/>
  <c r="C47" i="2" s="1"/>
  <c r="L47" i="2" s="1"/>
  <c r="L48" i="2" s="1"/>
  <c r="L44" i="2"/>
  <c r="L45" i="2" s="1"/>
  <c r="H52" i="2" l="1"/>
  <c r="I52" i="2" s="1"/>
  <c r="E52" i="2"/>
  <c r="K52" i="2" l="1"/>
  <c r="D64" i="2" s="1"/>
  <c r="E64" i="2" s="1"/>
  <c r="L56" i="2" l="1"/>
  <c r="L57" i="2" s="1"/>
  <c r="C59" i="2"/>
  <c r="L59" i="2" s="1"/>
  <c r="L60" i="2" s="1"/>
  <c r="H64" i="2"/>
  <c r="I64" i="2" s="1"/>
  <c r="K64" i="2" l="1"/>
  <c r="D76" i="2" s="1"/>
  <c r="L68" i="2" l="1"/>
  <c r="L69" i="2" s="1"/>
  <c r="C71" i="2"/>
  <c r="L71" i="2" s="1"/>
  <c r="L72" i="2" s="1"/>
  <c r="E76" i="2"/>
  <c r="H76" i="2"/>
  <c r="I76" i="2" s="1"/>
  <c r="K76" i="2" l="1"/>
  <c r="D88" i="2" s="1"/>
  <c r="L80" i="2" l="1"/>
  <c r="L81" i="2" s="1"/>
  <c r="C83" i="2"/>
  <c r="L83" i="2" s="1"/>
  <c r="L84" i="2" s="1"/>
  <c r="E88" i="2"/>
  <c r="H88" i="2"/>
  <c r="I88" i="2" l="1"/>
  <c r="K88" i="2" s="1"/>
  <c r="D100" i="2" l="1"/>
  <c r="L92" i="2" l="1"/>
  <c r="L93" i="2" s="1"/>
  <c r="H100" i="2"/>
  <c r="E100" i="2"/>
  <c r="C95" i="2"/>
  <c r="L95" i="2" s="1"/>
  <c r="L96" i="2" s="1"/>
  <c r="I100" i="2" l="1"/>
  <c r="K100" i="2" s="1"/>
  <c r="D112" i="2" l="1"/>
  <c r="L104" i="2" l="1"/>
  <c r="L105" i="2" s="1"/>
  <c r="E112" i="2"/>
  <c r="C107" i="2"/>
  <c r="L107" i="2" s="1"/>
  <c r="L108" i="2" s="1"/>
  <c r="H112" i="2"/>
  <c r="I112" i="2" l="1"/>
  <c r="K112" i="2" s="1"/>
  <c r="D124" i="2" l="1"/>
  <c r="L116" i="2" l="1"/>
  <c r="L117" i="2" s="1"/>
  <c r="C119" i="2"/>
  <c r="L119" i="2" s="1"/>
  <c r="L120" i="2" s="1"/>
  <c r="E124" i="2"/>
  <c r="H124" i="2"/>
  <c r="I124" i="2" l="1"/>
  <c r="K124" i="2" s="1"/>
  <c r="C131" i="2" s="1"/>
  <c r="L128" i="2" l="1"/>
  <c r="L129" i="2" s="1"/>
  <c r="L131" i="2" l="1"/>
  <c r="L132" i="2" s="1"/>
</calcChain>
</file>

<file path=xl/sharedStrings.xml><?xml version="1.0" encoding="utf-8"?>
<sst xmlns="http://schemas.openxmlformats.org/spreadsheetml/2006/main" count="386" uniqueCount="58">
  <si>
    <t>Grey cells are locked</t>
  </si>
  <si>
    <t>Green fields for input</t>
  </si>
  <si>
    <t>Components:</t>
  </si>
  <si>
    <t>Comment:</t>
  </si>
  <si>
    <t>Damper unit</t>
  </si>
  <si>
    <t>VA</t>
  </si>
  <si>
    <t>Constant for all.</t>
  </si>
  <si>
    <t>Damper actuator</t>
  </si>
  <si>
    <t>Set individually on each damper below, default 4VA</t>
  </si>
  <si>
    <t>CU Resistance</t>
  </si>
  <si>
    <t>Number of wires</t>
  </si>
  <si>
    <t>Cable cross section</t>
  </si>
  <si>
    <r>
      <t>mm</t>
    </r>
    <r>
      <rPr>
        <vertAlign val="superscript"/>
        <sz val="11"/>
        <color theme="1"/>
        <rFont val="Calibri"/>
        <family val="2"/>
        <scheme val="minor"/>
      </rPr>
      <t>2</t>
    </r>
  </si>
  <si>
    <r>
      <t>Set individually on each damper below, default 1,5mm</t>
    </r>
    <r>
      <rPr>
        <vertAlign val="superscript"/>
        <sz val="11"/>
        <color theme="1"/>
        <rFont val="Calibri"/>
        <family val="2"/>
        <scheme val="minor"/>
      </rPr>
      <t>2</t>
    </r>
  </si>
  <si>
    <t>Tranformer voltage nominal</t>
  </si>
  <si>
    <t>V AC</t>
  </si>
  <si>
    <t>Nominal voltage at transformer</t>
  </si>
  <si>
    <t>Transformer too first damper unit</t>
  </si>
  <si>
    <t>VA pr. Damper unit</t>
  </si>
  <si>
    <t>V</t>
  </si>
  <si>
    <t>I</t>
  </si>
  <si>
    <t>QTY</t>
  </si>
  <si>
    <t>VA pr. Damper actuator</t>
  </si>
  <si>
    <t>Sum A:</t>
  </si>
  <si>
    <t>Current load</t>
  </si>
  <si>
    <t>wires</t>
  </si>
  <si>
    <t>Cable length</t>
  </si>
  <si>
    <r>
      <t>mm</t>
    </r>
    <r>
      <rPr>
        <vertAlign val="superscript"/>
        <sz val="11"/>
        <color theme="0" tint="-0.499984740745262"/>
        <rFont val="Calibri"/>
        <family val="2"/>
        <scheme val="minor"/>
      </rPr>
      <t>2</t>
    </r>
  </si>
  <si>
    <t>Sum RL:</t>
  </si>
  <si>
    <t>RL: Total resistance in wire</t>
  </si>
  <si>
    <t>Cable length from Transformer to first damper unit:</t>
  </si>
  <si>
    <t>meter</t>
  </si>
  <si>
    <t>Over this unit</t>
  </si>
  <si>
    <t>Voltage drop V</t>
  </si>
  <si>
    <t>Damper actuator VA</t>
  </si>
  <si>
    <t>Voltage drop %</t>
  </si>
  <si>
    <t>Damper actuator QTY (1 or 0 per damper unit)</t>
  </si>
  <si>
    <t>pcs</t>
  </si>
  <si>
    <t>Total</t>
  </si>
  <si>
    <t>Distance, m</t>
  </si>
  <si>
    <t>Between damper unit No. 1 and No. 2</t>
  </si>
  <si>
    <t>Between damper unit No. 2 and No. 3</t>
  </si>
  <si>
    <t>Between damper unit No. 3 and No. 4</t>
  </si>
  <si>
    <t>Between damper unit No. 4 and No. 5</t>
  </si>
  <si>
    <t>Between damper unit No. 5 and No. 6</t>
  </si>
  <si>
    <t>Between damper unit No. 6 and No. 7</t>
  </si>
  <si>
    <t>Between damper unit No. 7 and No. 8</t>
  </si>
  <si>
    <t>Between damper unit No. 8 and No. 9</t>
  </si>
  <si>
    <t>Between damper unit No. 9 and No. 10</t>
  </si>
  <si>
    <t>Cable length to here:</t>
  </si>
  <si>
    <t>Voltage level here:</t>
  </si>
  <si>
    <t>Voltage level powerup:</t>
  </si>
  <si>
    <t xml:space="preserve">
       Example data:</t>
  </si>
  <si>
    <t xml:space="preserve">Cable Dimensioning tool SCS-S2 - for Smoke Control System damper unit </t>
  </si>
  <si>
    <t>Cable Dimensioning tool SCS-S2, 2023-04-20, Rev A.</t>
  </si>
  <si>
    <t xml:space="preserve">In a smoke control system with one master unit and a number of damper units with e.g. dampers there will
be a voltage drop (ΔU) along the wire, which makes it necessary to add external power supplies between the
damper units. The voltage drop depends on the resistance, thickness, and length of the wire and the power
consumption in the damper units with connected dampers/detectors/sensors. The voltage drop (ΔU) can be maximum 10% before an external power supply must be added. 
To decide how many external power supplies are needed, calculations for the voltage drop (ΔU) must be made. 
An example is shown in the calculation sheet.
It is recommended to use the Cable Dimensioning tool SCS-S2 calculation sheet to calculate specific project cable dimension requirements. See also the SCS Manual.
This Cable Dimensioning tool SCS-S2, and all other SCS documentation, can be downloaded from www.regincontrols.com. </t>
  </si>
  <si>
    <t>Cable Dimensioning tool SCS-S2 - for Smoke System Damper unit - Calculation sheet</t>
  </si>
  <si>
    <r>
      <rPr>
        <b/>
        <sz val="11"/>
        <color theme="1"/>
        <rFont val="Calibri"/>
        <family val="2"/>
        <scheme val="minor"/>
      </rPr>
      <t>Note!</t>
    </r>
    <r>
      <rPr>
        <sz val="11"/>
        <color theme="1"/>
        <rFont val="Calibri"/>
        <family val="2"/>
        <scheme val="minor"/>
      </rPr>
      <t xml:space="preserve"> The value cells for </t>
    </r>
    <r>
      <rPr>
        <i/>
        <sz val="11"/>
        <color theme="1"/>
        <rFont val="Calibri"/>
        <family val="2"/>
        <scheme val="minor"/>
      </rPr>
      <t>Voltage drop %</t>
    </r>
    <r>
      <rPr>
        <sz val="11"/>
        <color theme="1"/>
        <rFont val="Calibri"/>
        <family val="2"/>
        <scheme val="minor"/>
      </rPr>
      <t xml:space="preserve"> and </t>
    </r>
    <r>
      <rPr>
        <i/>
        <sz val="11"/>
        <color theme="1"/>
        <rFont val="Calibri"/>
        <family val="2"/>
        <scheme val="minor"/>
      </rPr>
      <t>Distance, m</t>
    </r>
    <r>
      <rPr>
        <sz val="11"/>
        <color theme="1"/>
        <rFont val="Calibri"/>
        <family val="2"/>
        <scheme val="minor"/>
      </rPr>
      <t xml:space="preserve"> turns red if the voltage drop is above 10 % or the length exceeds 300 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</si>
</sst>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4" x14ac:knownFonts="1">
    <font>
      <sz val="11"/>
      <color theme="1"/>
      <name val="Calibri"/>
      <family val="2"/>
      <scheme val="minor"/>
    </font>
    <font>
      <b/>
      <sz val="11"/>
      <color theme="1"/>
      <name val="Calibri"/>
      <family val="2"/>
      <scheme val="minor"/>
    </font>
    <font>
      <sz val="11"/>
      <color theme="0" tint="-0.499984740745262"/>
      <name val="Calibri"/>
      <family val="2"/>
      <scheme val="minor"/>
    </font>
    <font>
      <sz val="11"/>
      <name val="Calibri"/>
      <family val="2"/>
      <scheme val="minor"/>
    </font>
    <font>
      <b/>
      <sz val="11"/>
      <name val="Calibri"/>
      <family val="2"/>
      <scheme val="minor"/>
    </font>
    <font>
      <sz val="11"/>
      <color theme="1"/>
      <name val="Calibri"/>
      <family val="2"/>
      <scheme val="minor"/>
    </font>
    <font>
      <b/>
      <sz val="36"/>
      <color theme="1"/>
      <name val="Calibri"/>
      <family val="2"/>
      <scheme val="minor"/>
    </font>
    <font>
      <vertAlign val="superscript"/>
      <sz val="11"/>
      <color theme="1"/>
      <name val="Calibri"/>
      <family val="2"/>
      <scheme val="minor"/>
    </font>
    <font>
      <vertAlign val="superscript"/>
      <sz val="11"/>
      <color theme="0" tint="-0.499984740745262"/>
      <name val="Calibri"/>
      <family val="2"/>
      <scheme val="minor"/>
    </font>
    <font>
      <sz val="11"/>
      <color rgb="FFFF0000"/>
      <name val="Calibri"/>
      <family val="2"/>
      <scheme val="minor"/>
    </font>
    <font>
      <sz val="18"/>
      <color rgb="FF00B050"/>
      <name val="Calibri"/>
      <family val="2"/>
      <scheme val="minor"/>
    </font>
    <font>
      <sz val="11"/>
      <color rgb="FF00B050"/>
      <name val="Calibri"/>
      <family val="2"/>
      <scheme val="minor"/>
    </font>
    <font>
      <sz val="16"/>
      <color rgb="FF00B050"/>
      <name val="Calibri"/>
      <family val="2"/>
      <scheme val="minor"/>
    </font>
    <font>
      <i/>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theme="8" tint="0.79998168889431442"/>
        <bgColor indexed="64"/>
      </patternFill>
    </fill>
    <fill>
      <patternFill patternType="solid">
        <fgColor rgb="FFD8EEC0"/>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s>
  <cellStyleXfs count="2">
    <xf numFmtId="0" fontId="0" fillId="0" borderId="0"/>
    <xf numFmtId="9" fontId="5" fillId="0" borderId="0" applyFont="0" applyFill="0" applyBorder="0" applyAlignment="0" applyProtection="0"/>
  </cellStyleXfs>
  <cellXfs count="63">
    <xf numFmtId="0" fontId="0" fillId="0" borderId="0" xfId="0"/>
    <xf numFmtId="0" fontId="0" fillId="0" borderId="14" xfId="0" applyBorder="1"/>
    <xf numFmtId="0" fontId="2" fillId="0" borderId="0" xfId="0" applyFont="1"/>
    <xf numFmtId="0" fontId="2" fillId="0" borderId="9" xfId="0" applyFont="1" applyBorder="1"/>
    <xf numFmtId="0" fontId="2" fillId="0" borderId="13" xfId="0" applyFont="1" applyBorder="1"/>
    <xf numFmtId="0" fontId="2" fillId="0" borderId="14" xfId="0" applyFont="1" applyBorder="1"/>
    <xf numFmtId="0" fontId="2" fillId="0" borderId="3" xfId="0" applyFont="1" applyBorder="1"/>
    <xf numFmtId="0" fontId="2" fillId="0" borderId="4" xfId="0" applyFont="1" applyBorder="1"/>
    <xf numFmtId="0" fontId="2" fillId="0" borderId="15" xfId="0" applyFont="1" applyBorder="1"/>
    <xf numFmtId="0" fontId="2" fillId="0" borderId="1" xfId="0" applyFont="1" applyBorder="1"/>
    <xf numFmtId="0" fontId="2" fillId="0" borderId="2" xfId="0" applyFont="1" applyBorder="1"/>
    <xf numFmtId="0" fontId="2" fillId="0" borderId="8" xfId="0" applyFont="1" applyBorder="1"/>
    <xf numFmtId="0" fontId="2" fillId="0" borderId="17" xfId="0" applyFont="1" applyBorder="1"/>
    <xf numFmtId="0" fontId="2" fillId="0" borderId="18" xfId="0" applyFont="1" applyBorder="1"/>
    <xf numFmtId="0" fontId="2" fillId="0" borderId="20" xfId="0" applyFont="1" applyBorder="1"/>
    <xf numFmtId="0" fontId="2" fillId="0" borderId="23" xfId="0" applyFont="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19" xfId="0" applyFont="1" applyFill="1" applyBorder="1"/>
    <xf numFmtId="0" fontId="2" fillId="2" borderId="20" xfId="0" applyFont="1" applyFill="1" applyBorder="1"/>
    <xf numFmtId="0" fontId="2" fillId="2" borderId="21" xfId="0" applyFont="1" applyFill="1" applyBorder="1"/>
    <xf numFmtId="2" fontId="2" fillId="2" borderId="6" xfId="0" applyNumberFormat="1" applyFont="1" applyFill="1" applyBorder="1"/>
    <xf numFmtId="2" fontId="1" fillId="0" borderId="0" xfId="0" applyNumberFormat="1" applyFont="1"/>
    <xf numFmtId="0" fontId="1" fillId="0" borderId="0" xfId="0" applyFont="1"/>
    <xf numFmtId="2" fontId="1" fillId="2" borderId="0" xfId="0" applyNumberFormat="1" applyFont="1" applyFill="1"/>
    <xf numFmtId="0" fontId="3" fillId="0" borderId="20" xfId="0" applyFont="1" applyBorder="1"/>
    <xf numFmtId="0" fontId="3" fillId="0" borderId="0" xfId="0" applyFont="1"/>
    <xf numFmtId="164" fontId="2" fillId="2" borderId="16" xfId="0" applyNumberFormat="1" applyFont="1" applyFill="1" applyBorder="1"/>
    <xf numFmtId="2" fontId="0" fillId="0" borderId="0" xfId="0" applyNumberFormat="1"/>
    <xf numFmtId="0" fontId="0" fillId="0" borderId="0" xfId="0" applyAlignment="1">
      <alignment horizontal="left"/>
    </xf>
    <xf numFmtId="10" fontId="0" fillId="0" borderId="0" xfId="1" applyNumberFormat="1" applyFont="1"/>
    <xf numFmtId="0" fontId="0" fillId="3" borderId="0" xfId="0" applyFill="1"/>
    <xf numFmtId="1" fontId="0" fillId="0" borderId="0" xfId="1" applyNumberFormat="1" applyFont="1"/>
    <xf numFmtId="164" fontId="0" fillId="0" borderId="0" xfId="0" applyNumberFormat="1"/>
    <xf numFmtId="164" fontId="2" fillId="2" borderId="6" xfId="0" applyNumberFormat="1" applyFont="1" applyFill="1" applyBorder="1"/>
    <xf numFmtId="164" fontId="2" fillId="2" borderId="22" xfId="0" applyNumberFormat="1" applyFont="1" applyFill="1" applyBorder="1"/>
    <xf numFmtId="0" fontId="0" fillId="0" borderId="20" xfId="0" applyBorder="1"/>
    <xf numFmtId="0" fontId="9" fillId="2" borderId="6" xfId="0" applyFont="1" applyFill="1" applyBorder="1"/>
    <xf numFmtId="0" fontId="0" fillId="0" borderId="17" xfId="0" applyBorder="1"/>
    <xf numFmtId="0" fontId="0" fillId="0" borderId="18" xfId="0" applyBorder="1"/>
    <xf numFmtId="2" fontId="4" fillId="0" borderId="20" xfId="0" applyNumberFormat="1" applyFont="1" applyBorder="1"/>
    <xf numFmtId="0" fontId="1" fillId="0" borderId="20" xfId="0" applyFont="1" applyBorder="1"/>
    <xf numFmtId="1" fontId="0" fillId="0" borderId="20" xfId="1" applyNumberFormat="1" applyFont="1" applyBorder="1"/>
    <xf numFmtId="0" fontId="0" fillId="0" borderId="23" xfId="0" applyBorder="1"/>
    <xf numFmtId="0" fontId="0" fillId="0" borderId="0" xfId="0" applyAlignment="1">
      <alignment wrapText="1"/>
    </xf>
    <xf numFmtId="0" fontId="0" fillId="0" borderId="11" xfId="0" applyBorder="1"/>
    <xf numFmtId="0" fontId="0" fillId="0" borderId="0" xfId="0"/>
    <xf numFmtId="0" fontId="12" fillId="0" borderId="0" xfId="0" applyFont="1"/>
    <xf numFmtId="0" fontId="0" fillId="0" borderId="0" xfId="0" applyAlignment="1">
      <alignment vertical="top" wrapText="1"/>
    </xf>
    <xf numFmtId="0" fontId="0" fillId="0" borderId="0" xfId="0" applyAlignment="1">
      <alignment vertical="top"/>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9" fillId="0" borderId="6" xfId="0" applyFont="1" applyBorder="1"/>
    <xf numFmtId="0" fontId="10" fillId="0" borderId="20" xfId="0" applyFont="1" applyBorder="1"/>
    <xf numFmtId="0" fontId="11" fillId="0" borderId="20" xfId="0" applyFont="1" applyBorder="1"/>
    <xf numFmtId="0" fontId="6" fillId="5" borderId="9" xfId="0" applyFont="1" applyFill="1" applyBorder="1" applyAlignment="1">
      <alignment horizontal="left" vertical="center" indent="3"/>
    </xf>
    <xf numFmtId="0" fontId="6" fillId="5" borderId="24" xfId="0" applyFont="1" applyFill="1" applyBorder="1" applyAlignment="1">
      <alignment horizontal="left" vertical="center" indent="3"/>
    </xf>
    <xf numFmtId="0" fontId="6" fillId="5" borderId="14" xfId="0" applyFont="1" applyFill="1" applyBorder="1" applyAlignment="1">
      <alignment horizontal="left" vertical="center" indent="3"/>
    </xf>
    <xf numFmtId="0" fontId="6" fillId="5" borderId="17" xfId="0" applyFont="1" applyFill="1" applyBorder="1" applyAlignment="1">
      <alignment horizontal="left" vertical="center" indent="3"/>
    </xf>
    <xf numFmtId="0" fontId="0" fillId="4" borderId="0" xfId="0" applyFill="1" applyAlignment="1">
      <alignment wrapText="1"/>
    </xf>
    <xf numFmtId="0" fontId="0" fillId="0" borderId="0" xfId="0" applyAlignment="1">
      <alignment wrapText="1"/>
    </xf>
  </cellXfs>
  <cellStyles count="2">
    <cellStyle name="Normal" xfId="0" builtinId="0"/>
    <cellStyle name="Percent" xfId="1" builtinId="5"/>
  </cellStyles>
  <dxfs count="1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D8EE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6134100</xdr:colOff>
      <xdr:row>4</xdr:row>
      <xdr:rowOff>240365</xdr:rowOff>
    </xdr:from>
    <xdr:to>
      <xdr:col>1</xdr:col>
      <xdr:colOff>7277100</xdr:colOff>
      <xdr:row>4</xdr:row>
      <xdr:rowOff>542924</xdr:rowOff>
    </xdr:to>
    <xdr:pic>
      <xdr:nvPicPr>
        <xdr:cNvPr id="3" name="Picture 2">
          <a:extLst>
            <a:ext uri="{FF2B5EF4-FFF2-40B4-BE49-F238E27FC236}">
              <a16:creationId xmlns:a16="http://schemas.microsoft.com/office/drawing/2014/main" id="{DEB7581D-861B-3648-EA5E-7CEE93A85DA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43700" y="3688415"/>
          <a:ext cx="1143000" cy="3025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71438</xdr:colOff>
      <xdr:row>4</xdr:row>
      <xdr:rowOff>57403</xdr:rowOff>
    </xdr:from>
    <xdr:to>
      <xdr:col>26</xdr:col>
      <xdr:colOff>95251</xdr:colOff>
      <xdr:row>30</xdr:row>
      <xdr:rowOff>85252</xdr:rowOff>
    </xdr:to>
    <xdr:pic>
      <xdr:nvPicPr>
        <xdr:cNvPr id="5" name="Picture 4">
          <a:extLst>
            <a:ext uri="{FF2B5EF4-FFF2-40B4-BE49-F238E27FC236}">
              <a16:creationId xmlns:a16="http://schemas.microsoft.com/office/drawing/2014/main" id="{B9AE8371-2D17-3F01-504F-2BED851634B7}"/>
            </a:ext>
          </a:extLst>
        </xdr:cNvPr>
        <xdr:cNvPicPr>
          <a:picLocks noChangeAspect="1"/>
        </xdr:cNvPicPr>
      </xdr:nvPicPr>
      <xdr:blipFill>
        <a:blip xmlns:r="http://schemas.openxmlformats.org/officeDocument/2006/relationships" r:embed="rId1"/>
        <a:stretch>
          <a:fillRect/>
        </a:stretch>
      </xdr:blipFill>
      <xdr:spPr>
        <a:xfrm>
          <a:off x="13192126" y="1343278"/>
          <a:ext cx="6703219" cy="5123724"/>
        </a:xfrm>
        <a:prstGeom prst="rect">
          <a:avLst/>
        </a:prstGeom>
      </xdr:spPr>
    </xdr:pic>
    <xdr:clientData/>
  </xdr:twoCellAnchor>
  <xdr:twoCellAnchor>
    <xdr:from>
      <xdr:col>15</xdr:col>
      <xdr:colOff>11906</xdr:colOff>
      <xdr:row>32</xdr:row>
      <xdr:rowOff>59531</xdr:rowOff>
    </xdr:from>
    <xdr:to>
      <xdr:col>23</xdr:col>
      <xdr:colOff>318461</xdr:colOff>
      <xdr:row>72</xdr:row>
      <xdr:rowOff>94994</xdr:rowOff>
    </xdr:to>
    <xdr:grpSp>
      <xdr:nvGrpSpPr>
        <xdr:cNvPr id="3" name="Group 2">
          <a:extLst>
            <a:ext uri="{FF2B5EF4-FFF2-40B4-BE49-F238E27FC236}">
              <a16:creationId xmlns:a16="http://schemas.microsoft.com/office/drawing/2014/main" id="{F202FC80-3FF8-10DB-A170-67D7B60893A7}"/>
            </a:ext>
          </a:extLst>
        </xdr:cNvPr>
        <xdr:cNvGrpSpPr/>
      </xdr:nvGrpSpPr>
      <xdr:grpSpPr>
        <a:xfrm>
          <a:off x="13132594" y="6846094"/>
          <a:ext cx="5164305" cy="7869775"/>
          <a:chOff x="15025688" y="6762750"/>
          <a:chExt cx="5164305" cy="7869775"/>
        </a:xfrm>
      </xdr:grpSpPr>
      <xdr:pic>
        <xdr:nvPicPr>
          <xdr:cNvPr id="2" name="Picture 1">
            <a:extLst>
              <a:ext uri="{FF2B5EF4-FFF2-40B4-BE49-F238E27FC236}">
                <a16:creationId xmlns:a16="http://schemas.microsoft.com/office/drawing/2014/main" id="{E3F58AC5-D89D-6189-80A6-1C1675B7105B}"/>
              </a:ext>
            </a:extLst>
          </xdr:cNvPr>
          <xdr:cNvPicPr>
            <a:picLocks noChangeAspect="1"/>
          </xdr:cNvPicPr>
        </xdr:nvPicPr>
        <xdr:blipFill>
          <a:blip xmlns:r="http://schemas.openxmlformats.org/officeDocument/2006/relationships" r:embed="rId2"/>
          <a:stretch>
            <a:fillRect/>
          </a:stretch>
        </xdr:blipFill>
        <xdr:spPr>
          <a:xfrm>
            <a:off x="15025688" y="6762750"/>
            <a:ext cx="5047619" cy="5771429"/>
          </a:xfrm>
          <a:prstGeom prst="rect">
            <a:avLst/>
          </a:prstGeom>
        </xdr:spPr>
      </xdr:pic>
      <xdr:pic>
        <xdr:nvPicPr>
          <xdr:cNvPr id="4" name="Picture 3">
            <a:extLst>
              <a:ext uri="{FF2B5EF4-FFF2-40B4-BE49-F238E27FC236}">
                <a16:creationId xmlns:a16="http://schemas.microsoft.com/office/drawing/2014/main" id="{35E37B54-DA08-4679-0DE1-C3EA4254E6BA}"/>
              </a:ext>
            </a:extLst>
          </xdr:cNvPr>
          <xdr:cNvPicPr>
            <a:picLocks noChangeAspect="1"/>
          </xdr:cNvPicPr>
        </xdr:nvPicPr>
        <xdr:blipFill>
          <a:blip xmlns:r="http://schemas.openxmlformats.org/officeDocument/2006/relationships" r:embed="rId3"/>
          <a:stretch>
            <a:fillRect/>
          </a:stretch>
        </xdr:blipFill>
        <xdr:spPr>
          <a:xfrm>
            <a:off x="15180469" y="12584906"/>
            <a:ext cx="5009524" cy="2047619"/>
          </a:xfrm>
          <a:prstGeom prst="rect">
            <a:avLst/>
          </a:prstGeom>
        </xdr:spPr>
      </xdr:pic>
    </xdr:grpSp>
    <xdr:clientData/>
  </xdr:twoCellAnchor>
  <xdr:twoCellAnchor editAs="oneCell">
    <xdr:from>
      <xdr:col>11</xdr:col>
      <xdr:colOff>617908</xdr:colOff>
      <xdr:row>12</xdr:row>
      <xdr:rowOff>190499</xdr:rowOff>
    </xdr:from>
    <xdr:to>
      <xdr:col>12</xdr:col>
      <xdr:colOff>881062</xdr:colOff>
      <xdr:row>18</xdr:row>
      <xdr:rowOff>26507</xdr:rowOff>
    </xdr:to>
    <xdr:pic>
      <xdr:nvPicPr>
        <xdr:cNvPr id="7" name="Picture 6">
          <a:extLst>
            <a:ext uri="{FF2B5EF4-FFF2-40B4-BE49-F238E27FC236}">
              <a16:creationId xmlns:a16="http://schemas.microsoft.com/office/drawing/2014/main" id="{14680522-AAC5-0F5E-D584-A683E3EE3DD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297814" y="3024187"/>
          <a:ext cx="1227561" cy="1026633"/>
        </a:xfrm>
        <a:prstGeom prst="rect">
          <a:avLst/>
        </a:prstGeom>
      </xdr:spPr>
    </xdr:pic>
    <xdr:clientData/>
  </xdr:twoCellAnchor>
  <xdr:twoCellAnchor editAs="oneCell">
    <xdr:from>
      <xdr:col>11</xdr:col>
      <xdr:colOff>651246</xdr:colOff>
      <xdr:row>24</xdr:row>
      <xdr:rowOff>188117</xdr:rowOff>
    </xdr:from>
    <xdr:to>
      <xdr:col>12</xdr:col>
      <xdr:colOff>914400</xdr:colOff>
      <xdr:row>30</xdr:row>
      <xdr:rowOff>24125</xdr:rowOff>
    </xdr:to>
    <xdr:pic>
      <xdr:nvPicPr>
        <xdr:cNvPr id="8" name="Picture 7">
          <a:extLst>
            <a:ext uri="{FF2B5EF4-FFF2-40B4-BE49-F238E27FC236}">
              <a16:creationId xmlns:a16="http://schemas.microsoft.com/office/drawing/2014/main" id="{4E22F183-5681-484B-9C6B-FBB4F9CB5F4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331152" y="5379242"/>
          <a:ext cx="1227561" cy="1026633"/>
        </a:xfrm>
        <a:prstGeom prst="rect">
          <a:avLst/>
        </a:prstGeom>
      </xdr:spPr>
    </xdr:pic>
    <xdr:clientData/>
  </xdr:twoCellAnchor>
  <xdr:twoCellAnchor editAs="oneCell">
    <xdr:from>
      <xdr:col>11</xdr:col>
      <xdr:colOff>660771</xdr:colOff>
      <xdr:row>36</xdr:row>
      <xdr:rowOff>185736</xdr:rowOff>
    </xdr:from>
    <xdr:to>
      <xdr:col>12</xdr:col>
      <xdr:colOff>923925</xdr:colOff>
      <xdr:row>42</xdr:row>
      <xdr:rowOff>21744</xdr:rowOff>
    </xdr:to>
    <xdr:pic>
      <xdr:nvPicPr>
        <xdr:cNvPr id="9" name="Picture 8">
          <a:extLst>
            <a:ext uri="{FF2B5EF4-FFF2-40B4-BE49-F238E27FC236}">
              <a16:creationId xmlns:a16="http://schemas.microsoft.com/office/drawing/2014/main" id="{0BBB4E6A-4159-4CB9-8FB7-65BCF409DC7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340677" y="7734299"/>
          <a:ext cx="1227561" cy="1026633"/>
        </a:xfrm>
        <a:prstGeom prst="rect">
          <a:avLst/>
        </a:prstGeom>
      </xdr:spPr>
    </xdr:pic>
    <xdr:clientData/>
  </xdr:twoCellAnchor>
  <xdr:twoCellAnchor editAs="oneCell">
    <xdr:from>
      <xdr:col>11</xdr:col>
      <xdr:colOff>646484</xdr:colOff>
      <xdr:row>48</xdr:row>
      <xdr:rowOff>183355</xdr:rowOff>
    </xdr:from>
    <xdr:to>
      <xdr:col>12</xdr:col>
      <xdr:colOff>909638</xdr:colOff>
      <xdr:row>54</xdr:row>
      <xdr:rowOff>19363</xdr:rowOff>
    </xdr:to>
    <xdr:pic>
      <xdr:nvPicPr>
        <xdr:cNvPr id="10" name="Picture 9">
          <a:extLst>
            <a:ext uri="{FF2B5EF4-FFF2-40B4-BE49-F238E27FC236}">
              <a16:creationId xmlns:a16="http://schemas.microsoft.com/office/drawing/2014/main" id="{D6DD5A44-80BA-4267-A7E7-A55F35FF148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326390" y="10089355"/>
          <a:ext cx="1227561" cy="1026633"/>
        </a:xfrm>
        <a:prstGeom prst="rect">
          <a:avLst/>
        </a:prstGeom>
      </xdr:spPr>
    </xdr:pic>
    <xdr:clientData/>
  </xdr:twoCellAnchor>
  <xdr:twoCellAnchor editAs="oneCell">
    <xdr:from>
      <xdr:col>11</xdr:col>
      <xdr:colOff>644102</xdr:colOff>
      <xdr:row>60</xdr:row>
      <xdr:rowOff>192880</xdr:rowOff>
    </xdr:from>
    <xdr:to>
      <xdr:col>12</xdr:col>
      <xdr:colOff>907256</xdr:colOff>
      <xdr:row>66</xdr:row>
      <xdr:rowOff>28888</xdr:rowOff>
    </xdr:to>
    <xdr:pic>
      <xdr:nvPicPr>
        <xdr:cNvPr id="11" name="Picture 10">
          <a:extLst>
            <a:ext uri="{FF2B5EF4-FFF2-40B4-BE49-F238E27FC236}">
              <a16:creationId xmlns:a16="http://schemas.microsoft.com/office/drawing/2014/main" id="{E32A1018-4191-406B-946D-1C5EE7921B6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324008" y="12456318"/>
          <a:ext cx="1227561" cy="1026633"/>
        </a:xfrm>
        <a:prstGeom prst="rect">
          <a:avLst/>
        </a:prstGeom>
      </xdr:spPr>
    </xdr:pic>
    <xdr:clientData/>
  </xdr:twoCellAnchor>
  <xdr:twoCellAnchor editAs="oneCell">
    <xdr:from>
      <xdr:col>11</xdr:col>
      <xdr:colOff>629814</xdr:colOff>
      <xdr:row>72</xdr:row>
      <xdr:rowOff>190499</xdr:rowOff>
    </xdr:from>
    <xdr:to>
      <xdr:col>12</xdr:col>
      <xdr:colOff>892968</xdr:colOff>
      <xdr:row>78</xdr:row>
      <xdr:rowOff>26507</xdr:rowOff>
    </xdr:to>
    <xdr:pic>
      <xdr:nvPicPr>
        <xdr:cNvPr id="12" name="Picture 11">
          <a:extLst>
            <a:ext uri="{FF2B5EF4-FFF2-40B4-BE49-F238E27FC236}">
              <a16:creationId xmlns:a16="http://schemas.microsoft.com/office/drawing/2014/main" id="{82381DCB-0102-40C9-8487-316B9B40F0F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309720" y="14811374"/>
          <a:ext cx="1227561" cy="1026633"/>
        </a:xfrm>
        <a:prstGeom prst="rect">
          <a:avLst/>
        </a:prstGeom>
      </xdr:spPr>
    </xdr:pic>
    <xdr:clientData/>
  </xdr:twoCellAnchor>
  <xdr:twoCellAnchor editAs="oneCell">
    <xdr:from>
      <xdr:col>11</xdr:col>
      <xdr:colOff>639339</xdr:colOff>
      <xdr:row>84</xdr:row>
      <xdr:rowOff>176211</xdr:rowOff>
    </xdr:from>
    <xdr:to>
      <xdr:col>12</xdr:col>
      <xdr:colOff>902493</xdr:colOff>
      <xdr:row>90</xdr:row>
      <xdr:rowOff>12219</xdr:rowOff>
    </xdr:to>
    <xdr:pic>
      <xdr:nvPicPr>
        <xdr:cNvPr id="13" name="Picture 12">
          <a:extLst>
            <a:ext uri="{FF2B5EF4-FFF2-40B4-BE49-F238E27FC236}">
              <a16:creationId xmlns:a16="http://schemas.microsoft.com/office/drawing/2014/main" id="{6C8F7B37-E0E6-4CAD-9190-B67C74294D1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319245" y="17154524"/>
          <a:ext cx="1227561" cy="1026633"/>
        </a:xfrm>
        <a:prstGeom prst="rect">
          <a:avLst/>
        </a:prstGeom>
      </xdr:spPr>
    </xdr:pic>
    <xdr:clientData/>
  </xdr:twoCellAnchor>
  <xdr:twoCellAnchor editAs="oneCell">
    <xdr:from>
      <xdr:col>11</xdr:col>
      <xdr:colOff>636958</xdr:colOff>
      <xdr:row>96</xdr:row>
      <xdr:rowOff>185737</xdr:rowOff>
    </xdr:from>
    <xdr:to>
      <xdr:col>12</xdr:col>
      <xdr:colOff>900112</xdr:colOff>
      <xdr:row>102</xdr:row>
      <xdr:rowOff>21745</xdr:rowOff>
    </xdr:to>
    <xdr:pic>
      <xdr:nvPicPr>
        <xdr:cNvPr id="14" name="Picture 13">
          <a:extLst>
            <a:ext uri="{FF2B5EF4-FFF2-40B4-BE49-F238E27FC236}">
              <a16:creationId xmlns:a16="http://schemas.microsoft.com/office/drawing/2014/main" id="{49C734D7-A2A3-442A-9623-21C031ED300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316864" y="19521487"/>
          <a:ext cx="1227561" cy="1026633"/>
        </a:xfrm>
        <a:prstGeom prst="rect">
          <a:avLst/>
        </a:prstGeom>
      </xdr:spPr>
    </xdr:pic>
    <xdr:clientData/>
  </xdr:twoCellAnchor>
  <xdr:twoCellAnchor editAs="oneCell">
    <xdr:from>
      <xdr:col>11</xdr:col>
      <xdr:colOff>658389</xdr:colOff>
      <xdr:row>108</xdr:row>
      <xdr:rowOff>159543</xdr:rowOff>
    </xdr:from>
    <xdr:to>
      <xdr:col>12</xdr:col>
      <xdr:colOff>921543</xdr:colOff>
      <xdr:row>113</xdr:row>
      <xdr:rowOff>197958</xdr:rowOff>
    </xdr:to>
    <xdr:pic>
      <xdr:nvPicPr>
        <xdr:cNvPr id="15" name="Picture 14">
          <a:extLst>
            <a:ext uri="{FF2B5EF4-FFF2-40B4-BE49-F238E27FC236}">
              <a16:creationId xmlns:a16="http://schemas.microsoft.com/office/drawing/2014/main" id="{F4C0C936-F013-4630-8157-CCE7936EFBC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338295" y="21852731"/>
          <a:ext cx="1227561" cy="1026633"/>
        </a:xfrm>
        <a:prstGeom prst="rect">
          <a:avLst/>
        </a:prstGeom>
      </xdr:spPr>
    </xdr:pic>
    <xdr:clientData/>
  </xdr:twoCellAnchor>
  <xdr:twoCellAnchor editAs="oneCell">
    <xdr:from>
      <xdr:col>11</xdr:col>
      <xdr:colOff>691726</xdr:colOff>
      <xdr:row>121</xdr:row>
      <xdr:rowOff>2381</xdr:rowOff>
    </xdr:from>
    <xdr:to>
      <xdr:col>12</xdr:col>
      <xdr:colOff>954880</xdr:colOff>
      <xdr:row>126</xdr:row>
      <xdr:rowOff>40795</xdr:rowOff>
    </xdr:to>
    <xdr:pic>
      <xdr:nvPicPr>
        <xdr:cNvPr id="16" name="Picture 15">
          <a:extLst>
            <a:ext uri="{FF2B5EF4-FFF2-40B4-BE49-F238E27FC236}">
              <a16:creationId xmlns:a16="http://schemas.microsoft.com/office/drawing/2014/main" id="{F11BE8B3-633E-4174-B8F0-189BE143851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371632" y="24255412"/>
          <a:ext cx="1227561" cy="102663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B7E6C-0DA0-4DA6-986C-FCE2A7CA791F}">
  <dimension ref="A1:S37"/>
  <sheetViews>
    <sheetView workbookViewId="0">
      <selection activeCell="B4" sqref="B4"/>
    </sheetView>
  </sheetViews>
  <sheetFormatPr defaultRowHeight="15" x14ac:dyDescent="0.25"/>
  <cols>
    <col min="2" max="2" width="109.7109375" customWidth="1"/>
    <col min="3" max="19" width="9.140625" style="47"/>
  </cols>
  <sheetData>
    <row r="1" spans="1:2" ht="45" customHeight="1" x14ac:dyDescent="0.25">
      <c r="A1" s="47"/>
      <c r="B1" s="48" t="s">
        <v>53</v>
      </c>
    </row>
    <row r="2" spans="1:2" ht="15" customHeight="1" x14ac:dyDescent="0.25">
      <c r="A2" s="47"/>
      <c r="B2" s="48"/>
    </row>
    <row r="3" spans="1:2" x14ac:dyDescent="0.25">
      <c r="A3" s="47"/>
      <c r="B3" s="48"/>
    </row>
    <row r="4" spans="1:2" ht="199.5" customHeight="1" x14ac:dyDescent="0.25">
      <c r="A4" s="47"/>
      <c r="B4" s="45" t="s">
        <v>55</v>
      </c>
    </row>
    <row r="5" spans="1:2" ht="45.75" customHeight="1" x14ac:dyDescent="0.25">
      <c r="A5" s="47"/>
      <c r="B5" t="s">
        <v>54</v>
      </c>
    </row>
    <row r="6" spans="1:2" x14ac:dyDescent="0.25">
      <c r="A6" s="47"/>
      <c r="B6" s="47"/>
    </row>
    <row r="7" spans="1:2" x14ac:dyDescent="0.25">
      <c r="A7" s="47"/>
      <c r="B7" s="47"/>
    </row>
    <row r="8" spans="1:2" x14ac:dyDescent="0.25">
      <c r="A8" s="47"/>
      <c r="B8" s="47"/>
    </row>
    <row r="9" spans="1:2" x14ac:dyDescent="0.25">
      <c r="A9" s="47"/>
      <c r="B9" s="47"/>
    </row>
    <row r="10" spans="1:2" x14ac:dyDescent="0.25">
      <c r="A10" s="47"/>
      <c r="B10" s="47"/>
    </row>
    <row r="11" spans="1:2" x14ac:dyDescent="0.25">
      <c r="A11" s="47"/>
      <c r="B11" s="47"/>
    </row>
    <row r="12" spans="1:2" x14ac:dyDescent="0.25">
      <c r="A12" s="47"/>
      <c r="B12" s="47"/>
    </row>
    <row r="13" spans="1:2" x14ac:dyDescent="0.25">
      <c r="A13" s="47"/>
      <c r="B13" s="47"/>
    </row>
    <row r="14" spans="1:2" x14ac:dyDescent="0.25">
      <c r="A14" s="47"/>
      <c r="B14" s="47"/>
    </row>
    <row r="15" spans="1:2" x14ac:dyDescent="0.25">
      <c r="A15" s="47"/>
      <c r="B15" s="47"/>
    </row>
    <row r="16" spans="1:2" x14ac:dyDescent="0.25">
      <c r="A16" s="47"/>
      <c r="B16" s="47"/>
    </row>
    <row r="17" spans="1:2" x14ac:dyDescent="0.25">
      <c r="A17" s="47"/>
      <c r="B17" s="47"/>
    </row>
    <row r="18" spans="1:2" x14ac:dyDescent="0.25">
      <c r="A18" s="47"/>
      <c r="B18" s="47"/>
    </row>
    <row r="19" spans="1:2" x14ac:dyDescent="0.25">
      <c r="A19" s="47"/>
      <c r="B19" s="47"/>
    </row>
    <row r="20" spans="1:2" x14ac:dyDescent="0.25">
      <c r="A20" s="47"/>
      <c r="B20" s="47"/>
    </row>
    <row r="21" spans="1:2" x14ac:dyDescent="0.25">
      <c r="A21" s="47"/>
      <c r="B21" s="47"/>
    </row>
    <row r="22" spans="1:2" x14ac:dyDescent="0.25">
      <c r="A22" s="47"/>
      <c r="B22" s="47"/>
    </row>
    <row r="23" spans="1:2" x14ac:dyDescent="0.25">
      <c r="A23" s="47"/>
      <c r="B23" s="47"/>
    </row>
    <row r="24" spans="1:2" x14ac:dyDescent="0.25">
      <c r="A24" s="47"/>
      <c r="B24" s="47"/>
    </row>
    <row r="25" spans="1:2" x14ac:dyDescent="0.25">
      <c r="A25" s="47"/>
      <c r="B25" s="47"/>
    </row>
    <row r="26" spans="1:2" x14ac:dyDescent="0.25">
      <c r="A26" s="47"/>
      <c r="B26" s="47"/>
    </row>
    <row r="27" spans="1:2" x14ac:dyDescent="0.25">
      <c r="A27" s="47"/>
      <c r="B27" s="47"/>
    </row>
    <row r="28" spans="1:2" x14ac:dyDescent="0.25">
      <c r="A28" s="47"/>
      <c r="B28" s="47"/>
    </row>
    <row r="29" spans="1:2" x14ac:dyDescent="0.25">
      <c r="A29" s="47"/>
      <c r="B29" s="47"/>
    </row>
    <row r="30" spans="1:2" x14ac:dyDescent="0.25">
      <c r="A30" s="47"/>
      <c r="B30" s="47"/>
    </row>
    <row r="31" spans="1:2" x14ac:dyDescent="0.25">
      <c r="A31" s="47"/>
      <c r="B31" s="47"/>
    </row>
    <row r="32" spans="1:2" x14ac:dyDescent="0.25">
      <c r="A32" s="47"/>
      <c r="B32" s="47"/>
    </row>
    <row r="33" spans="1:2" x14ac:dyDescent="0.25">
      <c r="A33" s="47"/>
      <c r="B33" s="47"/>
    </row>
    <row r="34" spans="1:2" x14ac:dyDescent="0.25">
      <c r="A34" s="47"/>
      <c r="B34" s="47"/>
    </row>
    <row r="35" spans="1:2" x14ac:dyDescent="0.25">
      <c r="A35" s="47"/>
      <c r="B35" s="47"/>
    </row>
    <row r="36" spans="1:2" x14ac:dyDescent="0.25">
      <c r="A36" s="47"/>
      <c r="B36" s="47"/>
    </row>
    <row r="37" spans="1:2" x14ac:dyDescent="0.25">
      <c r="A37" s="47"/>
      <c r="B37" s="47"/>
    </row>
  </sheetData>
  <mergeCells count="4">
    <mergeCell ref="C1:S1048576"/>
    <mergeCell ref="A1:A37"/>
    <mergeCell ref="B6:B37"/>
    <mergeCell ref="B1:B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9AE67-601F-4EA4-AC54-19B529B29542}">
  <dimension ref="A1:AD137"/>
  <sheetViews>
    <sheetView tabSelected="1" zoomScale="80" zoomScaleNormal="80" workbookViewId="0">
      <selection activeCell="O2" sqref="O2:AD137"/>
    </sheetView>
  </sheetViews>
  <sheetFormatPr defaultRowHeight="15" x14ac:dyDescent="0.25"/>
  <cols>
    <col min="2" max="2" width="47.5703125" bestFit="1" customWidth="1"/>
    <col min="3" max="3" width="18.85546875" bestFit="1" customWidth="1"/>
    <col min="4" max="4" width="9.7109375" bestFit="1" customWidth="1"/>
    <col min="5" max="5" width="14.7109375" customWidth="1"/>
    <col min="6" max="6" width="5.5703125" bestFit="1" customWidth="1"/>
    <col min="7" max="7" width="24.140625" bestFit="1" customWidth="1"/>
    <col min="10" max="10" width="4.85546875" bestFit="1" customWidth="1"/>
    <col min="11" max="11" width="7.7109375" bestFit="1" customWidth="1"/>
    <col min="12" max="12" width="14.42578125" bestFit="1" customWidth="1"/>
    <col min="13" max="13" width="16" bestFit="1" customWidth="1"/>
    <col min="14" max="14" width="2.42578125" customWidth="1"/>
    <col min="15" max="15" width="3.5703125" customWidth="1"/>
    <col min="16" max="16" width="9.140625" style="30"/>
    <col min="27" max="27" width="4.28515625" customWidth="1"/>
    <col min="28" max="29" width="9.140625" hidden="1" customWidth="1"/>
    <col min="30" max="30" width="74" hidden="1" customWidth="1"/>
  </cols>
  <sheetData>
    <row r="1" spans="1:30" ht="47.25" customHeight="1" x14ac:dyDescent="0.25">
      <c r="A1" s="47"/>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row>
    <row r="2" spans="1:30" ht="24" thickBot="1" x14ac:dyDescent="0.4">
      <c r="A2" s="47"/>
      <c r="B2" s="55" t="s">
        <v>56</v>
      </c>
      <c r="C2" s="55"/>
      <c r="D2" s="55"/>
      <c r="E2" s="55"/>
      <c r="F2" s="55"/>
      <c r="G2" s="56"/>
      <c r="H2" s="56"/>
      <c r="I2" s="56"/>
      <c r="J2" s="56"/>
      <c r="K2" s="56"/>
      <c r="L2" s="56"/>
      <c r="M2" s="56"/>
      <c r="N2" s="56"/>
      <c r="O2" s="49" t="s">
        <v>52</v>
      </c>
      <c r="P2" s="50"/>
      <c r="Q2" s="50"/>
      <c r="R2" s="50"/>
      <c r="S2" s="50"/>
      <c r="T2" s="50"/>
      <c r="U2" s="50"/>
      <c r="V2" s="50"/>
      <c r="W2" s="50"/>
      <c r="X2" s="50"/>
      <c r="Y2" s="50"/>
      <c r="Z2" s="50"/>
      <c r="AA2" s="50"/>
      <c r="AB2" s="50"/>
      <c r="AC2" s="50"/>
      <c r="AD2" s="50"/>
    </row>
    <row r="3" spans="1:30" x14ac:dyDescent="0.25">
      <c r="A3" s="47"/>
      <c r="B3" s="46"/>
      <c r="C3" s="46"/>
      <c r="D3" s="46"/>
      <c r="E3" s="46"/>
      <c r="F3" s="46"/>
      <c r="G3" s="46"/>
      <c r="H3" s="46"/>
      <c r="I3" s="46"/>
      <c r="J3" s="46"/>
      <c r="K3" s="46"/>
      <c r="L3" s="46"/>
      <c r="M3" s="46"/>
      <c r="N3" s="46"/>
      <c r="O3" s="50"/>
      <c r="P3" s="50"/>
      <c r="Q3" s="50"/>
      <c r="R3" s="50"/>
      <c r="S3" s="50"/>
      <c r="T3" s="50"/>
      <c r="U3" s="50"/>
      <c r="V3" s="50"/>
      <c r="W3" s="50"/>
      <c r="X3" s="50"/>
      <c r="Y3" s="50"/>
      <c r="Z3" s="50"/>
      <c r="AA3" s="50"/>
      <c r="AB3" s="50"/>
      <c r="AC3" s="50"/>
      <c r="AD3" s="50"/>
    </row>
    <row r="4" spans="1:30" x14ac:dyDescent="0.25">
      <c r="A4" s="47"/>
      <c r="B4" s="38" t="s">
        <v>0</v>
      </c>
      <c r="C4" s="54" t="s">
        <v>1</v>
      </c>
      <c r="D4" s="54"/>
      <c r="E4" s="54"/>
      <c r="G4" s="61" t="s">
        <v>57</v>
      </c>
      <c r="H4" s="62"/>
      <c r="I4" s="62"/>
      <c r="J4" s="62"/>
      <c r="K4" s="62"/>
      <c r="L4" s="62"/>
      <c r="M4" s="62"/>
      <c r="N4" s="62"/>
      <c r="O4" s="50"/>
      <c r="P4" s="50"/>
      <c r="Q4" s="50"/>
      <c r="R4" s="50"/>
      <c r="S4" s="50"/>
      <c r="T4" s="50"/>
      <c r="U4" s="50"/>
      <c r="V4" s="50"/>
      <c r="W4" s="50"/>
      <c r="X4" s="50"/>
      <c r="Y4" s="50"/>
      <c r="Z4" s="50"/>
      <c r="AA4" s="50"/>
      <c r="AB4" s="50"/>
      <c r="AC4" s="50"/>
      <c r="AD4" s="50"/>
    </row>
    <row r="5" spans="1:30" x14ac:dyDescent="0.25">
      <c r="A5" s="47"/>
      <c r="B5" s="24" t="s">
        <v>2</v>
      </c>
      <c r="E5" s="24" t="s">
        <v>3</v>
      </c>
      <c r="O5" s="50"/>
      <c r="P5" s="50"/>
      <c r="Q5" s="50"/>
      <c r="R5" s="50"/>
      <c r="S5" s="50"/>
      <c r="T5" s="50"/>
      <c r="U5" s="50"/>
      <c r="V5" s="50"/>
      <c r="W5" s="50"/>
      <c r="X5" s="50"/>
      <c r="Y5" s="50"/>
      <c r="Z5" s="50"/>
      <c r="AA5" s="50"/>
      <c r="AB5" s="50"/>
      <c r="AC5" s="50"/>
      <c r="AD5" s="50"/>
    </row>
    <row r="6" spans="1:30" x14ac:dyDescent="0.25">
      <c r="A6" s="47"/>
      <c r="B6" t="s">
        <v>4</v>
      </c>
      <c r="C6">
        <v>2</v>
      </c>
      <c r="D6" t="s">
        <v>5</v>
      </c>
      <c r="E6" t="s">
        <v>6</v>
      </c>
      <c r="O6" s="50"/>
      <c r="P6" s="50"/>
      <c r="Q6" s="50"/>
      <c r="R6" s="50"/>
      <c r="S6" s="50"/>
      <c r="T6" s="50"/>
      <c r="U6" s="50"/>
      <c r="V6" s="50"/>
      <c r="W6" s="50"/>
      <c r="X6" s="50"/>
      <c r="Y6" s="50"/>
      <c r="Z6" s="50"/>
      <c r="AA6" s="50"/>
      <c r="AB6" s="50"/>
      <c r="AC6" s="50"/>
      <c r="AD6" s="50"/>
    </row>
    <row r="7" spans="1:30" x14ac:dyDescent="0.25">
      <c r="A7" s="47"/>
      <c r="B7" t="s">
        <v>7</v>
      </c>
      <c r="C7" s="32">
        <v>4</v>
      </c>
      <c r="D7" t="s">
        <v>5</v>
      </c>
      <c r="E7" t="s">
        <v>8</v>
      </c>
      <c r="O7" s="50"/>
      <c r="P7" s="50"/>
      <c r="Q7" s="50"/>
      <c r="R7" s="50"/>
      <c r="S7" s="50"/>
      <c r="T7" s="50"/>
      <c r="U7" s="50"/>
      <c r="V7" s="50"/>
      <c r="W7" s="50"/>
      <c r="X7" s="50"/>
      <c r="Y7" s="50"/>
      <c r="Z7" s="50"/>
      <c r="AA7" s="50"/>
      <c r="AB7" s="50"/>
      <c r="AC7" s="50"/>
      <c r="AD7" s="50"/>
    </row>
    <row r="8" spans="1:30" x14ac:dyDescent="0.25">
      <c r="A8" s="47"/>
      <c r="B8" t="s">
        <v>9</v>
      </c>
      <c r="C8">
        <v>1.7000000000000001E-2</v>
      </c>
      <c r="E8" t="s">
        <v>6</v>
      </c>
      <c r="O8" s="50"/>
      <c r="P8" s="50"/>
      <c r="Q8" s="50"/>
      <c r="R8" s="50"/>
      <c r="S8" s="50"/>
      <c r="T8" s="50"/>
      <c r="U8" s="50"/>
      <c r="V8" s="50"/>
      <c r="W8" s="50"/>
      <c r="X8" s="50"/>
      <c r="Y8" s="50"/>
      <c r="Z8" s="50"/>
      <c r="AA8" s="50"/>
      <c r="AB8" s="50"/>
      <c r="AC8" s="50"/>
      <c r="AD8" s="50"/>
    </row>
    <row r="9" spans="1:30" x14ac:dyDescent="0.25">
      <c r="A9" s="47"/>
      <c r="B9" t="s">
        <v>10</v>
      </c>
      <c r="C9">
        <v>2</v>
      </c>
      <c r="E9" t="s">
        <v>6</v>
      </c>
      <c r="O9" s="50"/>
      <c r="P9" s="50"/>
      <c r="Q9" s="50"/>
      <c r="R9" s="50"/>
      <c r="S9" s="50"/>
      <c r="T9" s="50"/>
      <c r="U9" s="50"/>
      <c r="V9" s="50"/>
      <c r="W9" s="50"/>
      <c r="X9" s="50"/>
      <c r="Y9" s="50"/>
      <c r="Z9" s="50"/>
      <c r="AA9" s="50"/>
      <c r="AB9" s="50"/>
      <c r="AC9" s="50"/>
      <c r="AD9" s="50"/>
    </row>
    <row r="10" spans="1:30" ht="17.25" x14ac:dyDescent="0.25">
      <c r="A10" s="47"/>
      <c r="B10" s="1" t="s">
        <v>11</v>
      </c>
      <c r="C10">
        <v>1.5</v>
      </c>
      <c r="D10" t="s">
        <v>12</v>
      </c>
      <c r="E10" t="s">
        <v>13</v>
      </c>
      <c r="O10" s="50"/>
      <c r="P10" s="50"/>
      <c r="Q10" s="50"/>
      <c r="R10" s="50"/>
      <c r="S10" s="50"/>
      <c r="T10" s="50"/>
      <c r="U10" s="50"/>
      <c r="V10" s="50"/>
      <c r="W10" s="50"/>
      <c r="X10" s="50"/>
      <c r="Y10" s="50"/>
      <c r="Z10" s="50"/>
      <c r="AA10" s="50"/>
      <c r="AB10" s="50"/>
      <c r="AC10" s="50"/>
      <c r="AD10" s="50"/>
    </row>
    <row r="11" spans="1:30" x14ac:dyDescent="0.25">
      <c r="A11" s="47"/>
      <c r="B11" t="s">
        <v>14</v>
      </c>
      <c r="C11">
        <v>24</v>
      </c>
      <c r="D11" t="s">
        <v>15</v>
      </c>
      <c r="E11" t="s">
        <v>16</v>
      </c>
      <c r="O11" s="50"/>
      <c r="P11" s="50"/>
      <c r="Q11" s="50"/>
      <c r="R11" s="50"/>
      <c r="S11" s="50"/>
      <c r="T11" s="50"/>
      <c r="U11" s="50"/>
      <c r="V11" s="50"/>
      <c r="W11" s="50"/>
      <c r="X11" s="50"/>
      <c r="Y11" s="50"/>
      <c r="Z11" s="50"/>
      <c r="AA11" s="50"/>
      <c r="AB11" s="50"/>
      <c r="AC11" s="50"/>
      <c r="AD11" s="50"/>
    </row>
    <row r="12" spans="1:30" x14ac:dyDescent="0.25">
      <c r="A12" s="47"/>
      <c r="O12" s="50"/>
      <c r="P12" s="50"/>
      <c r="Q12" s="50"/>
      <c r="R12" s="50"/>
      <c r="S12" s="50"/>
      <c r="T12" s="50"/>
      <c r="U12" s="50"/>
      <c r="V12" s="50"/>
      <c r="W12" s="50"/>
      <c r="X12" s="50"/>
      <c r="Y12" s="50"/>
      <c r="Z12" s="50"/>
      <c r="AA12" s="50"/>
      <c r="AB12" s="50"/>
      <c r="AC12" s="50"/>
      <c r="AD12" s="50"/>
    </row>
    <row r="13" spans="1:30" ht="15.75" thickBot="1" x14ac:dyDescent="0.3">
      <c r="A13" s="47"/>
      <c r="B13" s="27"/>
      <c r="C13" s="26"/>
      <c r="D13" s="26"/>
      <c r="E13" s="26"/>
      <c r="F13" s="14"/>
      <c r="G13" s="14"/>
      <c r="H13" s="14"/>
      <c r="I13" s="14"/>
      <c r="J13" s="2"/>
      <c r="K13" s="2"/>
      <c r="O13" s="50"/>
      <c r="P13" s="50"/>
      <c r="Q13" s="50"/>
      <c r="R13" s="50"/>
      <c r="S13" s="50"/>
      <c r="T13" s="50"/>
      <c r="U13" s="50"/>
      <c r="V13" s="50"/>
      <c r="W13" s="50"/>
      <c r="X13" s="50"/>
      <c r="Y13" s="50"/>
      <c r="Z13" s="50"/>
      <c r="AA13" s="50"/>
      <c r="AB13" s="50"/>
      <c r="AC13" s="50"/>
      <c r="AD13" s="50"/>
    </row>
    <row r="14" spans="1:30" ht="15" customHeight="1" x14ac:dyDescent="0.25">
      <c r="A14" s="47"/>
      <c r="B14" s="3" t="s">
        <v>17</v>
      </c>
      <c r="C14" s="51" t="s">
        <v>4</v>
      </c>
      <c r="D14" s="52"/>
      <c r="E14" s="52"/>
      <c r="F14" s="53"/>
      <c r="G14" s="51" t="s">
        <v>7</v>
      </c>
      <c r="H14" s="52"/>
      <c r="I14" s="52"/>
      <c r="J14" s="53"/>
      <c r="K14" s="4"/>
      <c r="L14" s="57">
        <v>1</v>
      </c>
      <c r="M14" s="58"/>
      <c r="O14" s="50"/>
      <c r="P14" s="50"/>
      <c r="Q14" s="50"/>
      <c r="R14" s="50"/>
      <c r="S14" s="50"/>
      <c r="T14" s="50"/>
      <c r="U14" s="50"/>
      <c r="V14" s="50"/>
      <c r="W14" s="50"/>
      <c r="X14" s="50"/>
      <c r="Y14" s="50"/>
      <c r="Z14" s="50"/>
      <c r="AA14" s="50"/>
      <c r="AB14" s="50"/>
      <c r="AC14" s="50"/>
      <c r="AD14" s="50"/>
    </row>
    <row r="15" spans="1:30" ht="15" customHeight="1" x14ac:dyDescent="0.25">
      <c r="A15" s="47"/>
      <c r="B15" s="5"/>
      <c r="C15" s="6" t="s">
        <v>18</v>
      </c>
      <c r="D15" s="2" t="s">
        <v>19</v>
      </c>
      <c r="E15" s="2" t="s">
        <v>20</v>
      </c>
      <c r="F15" s="7" t="s">
        <v>21</v>
      </c>
      <c r="G15" s="6" t="s">
        <v>22</v>
      </c>
      <c r="H15" s="2" t="s">
        <v>19</v>
      </c>
      <c r="I15" s="2" t="s">
        <v>20</v>
      </c>
      <c r="J15" s="7" t="s">
        <v>21</v>
      </c>
      <c r="K15" s="8" t="s">
        <v>23</v>
      </c>
      <c r="L15" s="59"/>
      <c r="M15" s="60"/>
      <c r="O15" s="50"/>
      <c r="P15" s="50"/>
      <c r="Q15" s="50"/>
      <c r="R15" s="50"/>
      <c r="S15" s="50"/>
      <c r="T15" s="50"/>
      <c r="U15" s="50"/>
      <c r="V15" s="50"/>
      <c r="W15" s="50"/>
      <c r="X15" s="50"/>
      <c r="Y15" s="50"/>
      <c r="Z15" s="50"/>
      <c r="AA15" s="50"/>
      <c r="AB15" s="50"/>
      <c r="AC15" s="50"/>
      <c r="AD15" s="50"/>
    </row>
    <row r="16" spans="1:30" ht="15" customHeight="1" x14ac:dyDescent="0.25">
      <c r="A16" s="47"/>
      <c r="B16" s="5" t="s">
        <v>24</v>
      </c>
      <c r="C16" s="16">
        <f>C6</f>
        <v>2</v>
      </c>
      <c r="D16" s="17">
        <f>C11</f>
        <v>24</v>
      </c>
      <c r="E16" s="35">
        <f>C16/D16</f>
        <v>8.3333333333333329E-2</v>
      </c>
      <c r="F16" s="18">
        <v>1</v>
      </c>
      <c r="G16" s="16">
        <f>C21</f>
        <v>4</v>
      </c>
      <c r="H16" s="17">
        <f>D16</f>
        <v>24</v>
      </c>
      <c r="I16" s="17">
        <f>G16/H16</f>
        <v>0.16666666666666666</v>
      </c>
      <c r="J16" s="18">
        <f>C22</f>
        <v>1</v>
      </c>
      <c r="K16" s="28">
        <f>(E16*F16)+(I16*J16)</f>
        <v>0.25</v>
      </c>
      <c r="L16" s="59"/>
      <c r="M16" s="60"/>
      <c r="O16" s="50"/>
      <c r="P16" s="50"/>
      <c r="Q16" s="50"/>
      <c r="R16" s="50"/>
      <c r="S16" s="50"/>
      <c r="T16" s="50"/>
      <c r="U16" s="50"/>
      <c r="V16" s="50"/>
      <c r="W16" s="50"/>
      <c r="X16" s="50"/>
      <c r="Y16" s="50"/>
      <c r="Z16" s="50"/>
      <c r="AA16" s="50"/>
      <c r="AB16" s="50"/>
      <c r="AC16" s="50"/>
      <c r="AD16" s="50"/>
    </row>
    <row r="17" spans="1:30" ht="17.25" customHeight="1" x14ac:dyDescent="0.25">
      <c r="A17" s="47"/>
      <c r="B17" s="5"/>
      <c r="C17" s="9" t="s">
        <v>9</v>
      </c>
      <c r="D17" s="10" t="s">
        <v>25</v>
      </c>
      <c r="E17" s="10" t="s">
        <v>26</v>
      </c>
      <c r="F17" s="2" t="s">
        <v>27</v>
      </c>
      <c r="G17" s="11" t="s">
        <v>28</v>
      </c>
      <c r="H17" s="2"/>
      <c r="I17" s="2"/>
      <c r="J17" s="2"/>
      <c r="K17" s="12"/>
      <c r="L17" s="59"/>
      <c r="M17" s="60"/>
      <c r="O17" s="50"/>
      <c r="P17" s="50"/>
      <c r="Q17" s="50"/>
      <c r="R17" s="50"/>
      <c r="S17" s="50"/>
      <c r="T17" s="50"/>
      <c r="U17" s="50"/>
      <c r="V17" s="50"/>
      <c r="W17" s="50"/>
      <c r="X17" s="50"/>
      <c r="Y17" s="50"/>
      <c r="Z17" s="50"/>
      <c r="AA17" s="50"/>
      <c r="AB17" s="50"/>
      <c r="AC17" s="50"/>
      <c r="AD17" s="50"/>
    </row>
    <row r="18" spans="1:30" ht="15.75" thickBot="1" x14ac:dyDescent="0.3">
      <c r="A18" s="47"/>
      <c r="B18" s="13" t="s">
        <v>29</v>
      </c>
      <c r="C18" s="19">
        <f>C8</f>
        <v>1.7000000000000001E-2</v>
      </c>
      <c r="D18" s="20">
        <f>C9</f>
        <v>2</v>
      </c>
      <c r="E18" s="20">
        <f>C19</f>
        <v>200</v>
      </c>
      <c r="F18" s="21">
        <f>C20</f>
        <v>1.5</v>
      </c>
      <c r="G18" s="36">
        <f>C18*(D18*E18/F18)</f>
        <v>4.5333333333333341</v>
      </c>
      <c r="H18" s="14"/>
      <c r="I18" s="14"/>
      <c r="J18" s="14"/>
      <c r="K18" s="15"/>
      <c r="L18" s="59"/>
      <c r="M18" s="60"/>
      <c r="O18" s="50"/>
      <c r="P18" s="50"/>
      <c r="Q18" s="50"/>
      <c r="R18" s="50"/>
      <c r="S18" s="50"/>
      <c r="T18" s="50"/>
      <c r="U18" s="50"/>
      <c r="V18" s="50"/>
      <c r="W18" s="50"/>
      <c r="X18" s="50"/>
      <c r="Y18" s="50"/>
      <c r="Z18" s="50"/>
      <c r="AA18" s="50"/>
      <c r="AB18" s="50"/>
      <c r="AC18" s="50"/>
      <c r="AD18" s="50"/>
    </row>
    <row r="19" spans="1:30" x14ac:dyDescent="0.25">
      <c r="A19" s="47"/>
      <c r="B19" s="1" t="s">
        <v>30</v>
      </c>
      <c r="C19" s="32">
        <v>200</v>
      </c>
      <c r="D19" t="s">
        <v>31</v>
      </c>
      <c r="L19" t="s">
        <v>32</v>
      </c>
      <c r="M19" s="39"/>
      <c r="O19" s="50"/>
      <c r="P19" s="50"/>
      <c r="Q19" s="50"/>
      <c r="R19" s="50"/>
      <c r="S19" s="50"/>
      <c r="T19" s="50"/>
      <c r="U19" s="50"/>
      <c r="V19" s="50"/>
      <c r="W19" s="50"/>
      <c r="X19" s="50"/>
      <c r="Y19" s="50"/>
      <c r="Z19" s="50"/>
      <c r="AA19" s="50"/>
      <c r="AB19" s="50"/>
      <c r="AC19" s="50"/>
      <c r="AD19" s="50"/>
    </row>
    <row r="20" spans="1:30" ht="17.25" x14ac:dyDescent="0.25">
      <c r="A20" s="47"/>
      <c r="B20" s="1" t="s">
        <v>11</v>
      </c>
      <c r="C20" s="32">
        <v>1.5</v>
      </c>
      <c r="D20" t="s">
        <v>12</v>
      </c>
      <c r="L20" s="29">
        <f>G18*K16</f>
        <v>1.1333333333333335</v>
      </c>
      <c r="M20" s="39" t="s">
        <v>33</v>
      </c>
      <c r="O20" s="50"/>
      <c r="P20" s="50"/>
      <c r="Q20" s="50"/>
      <c r="R20" s="50"/>
      <c r="S20" s="50"/>
      <c r="T20" s="50"/>
      <c r="U20" s="50"/>
      <c r="V20" s="50"/>
      <c r="W20" s="50"/>
      <c r="X20" s="50"/>
      <c r="Y20" s="50"/>
      <c r="Z20" s="50"/>
      <c r="AA20" s="50"/>
      <c r="AB20" s="50"/>
      <c r="AC20" s="50"/>
      <c r="AD20" s="50"/>
    </row>
    <row r="21" spans="1:30" x14ac:dyDescent="0.25">
      <c r="A21" s="47"/>
      <c r="B21" s="1" t="s">
        <v>34</v>
      </c>
      <c r="C21" s="32">
        <v>4</v>
      </c>
      <c r="D21" t="s">
        <v>5</v>
      </c>
      <c r="L21" s="31">
        <f>L20/C11</f>
        <v>4.7222222222222228E-2</v>
      </c>
      <c r="M21" s="39" t="s">
        <v>35</v>
      </c>
      <c r="O21" s="50"/>
      <c r="P21" s="50"/>
      <c r="Q21" s="50"/>
      <c r="R21" s="50"/>
      <c r="S21" s="50"/>
      <c r="T21" s="50"/>
      <c r="U21" s="50"/>
      <c r="V21" s="50"/>
      <c r="W21" s="50"/>
      <c r="X21" s="50"/>
      <c r="Y21" s="50"/>
      <c r="Z21" s="50"/>
      <c r="AA21" s="50"/>
      <c r="AB21" s="50"/>
      <c r="AC21" s="50"/>
      <c r="AD21" s="50"/>
    </row>
    <row r="22" spans="1:30" x14ac:dyDescent="0.25">
      <c r="A22" s="47"/>
      <c r="B22" s="1" t="s">
        <v>36</v>
      </c>
      <c r="C22" s="32">
        <v>1</v>
      </c>
      <c r="D22" t="s">
        <v>37</v>
      </c>
      <c r="L22" t="s">
        <v>38</v>
      </c>
      <c r="M22" s="39"/>
      <c r="O22" s="50"/>
      <c r="P22" s="50"/>
      <c r="Q22" s="50"/>
      <c r="R22" s="50"/>
      <c r="S22" s="50"/>
      <c r="T22" s="50"/>
      <c r="U22" s="50"/>
      <c r="V22" s="50"/>
      <c r="W22" s="50"/>
      <c r="X22" s="50"/>
      <c r="Y22" s="50"/>
      <c r="Z22" s="50"/>
      <c r="AA22" s="50"/>
      <c r="AB22" s="50"/>
      <c r="AC22" s="50"/>
      <c r="AD22" s="50"/>
    </row>
    <row r="23" spans="1:30" x14ac:dyDescent="0.25">
      <c r="A23" s="47"/>
      <c r="B23" s="1" t="s">
        <v>51</v>
      </c>
      <c r="C23" s="25">
        <f>D28</f>
        <v>22.866666666666667</v>
      </c>
      <c r="D23" t="s">
        <v>19</v>
      </c>
      <c r="L23" s="29">
        <f>L20</f>
        <v>1.1333333333333335</v>
      </c>
      <c r="M23" s="39" t="s">
        <v>33</v>
      </c>
      <c r="O23" s="50"/>
      <c r="P23" s="50"/>
      <c r="Q23" s="50"/>
      <c r="R23" s="50"/>
      <c r="S23" s="50"/>
      <c r="T23" s="50"/>
      <c r="U23" s="50"/>
      <c r="V23" s="50"/>
      <c r="W23" s="50"/>
      <c r="X23" s="50"/>
      <c r="Y23" s="50"/>
      <c r="Z23" s="50"/>
      <c r="AA23" s="50"/>
      <c r="AB23" s="50"/>
      <c r="AC23" s="50"/>
      <c r="AD23" s="50"/>
    </row>
    <row r="24" spans="1:30" x14ac:dyDescent="0.25">
      <c r="A24" s="47"/>
      <c r="B24" s="1"/>
      <c r="C24" s="23"/>
      <c r="L24" s="31">
        <f>L23/C11</f>
        <v>4.7222222222222228E-2</v>
      </c>
      <c r="M24" s="39" t="s">
        <v>35</v>
      </c>
      <c r="O24" s="50"/>
      <c r="P24" s="50"/>
      <c r="Q24" s="50"/>
      <c r="R24" s="50"/>
      <c r="S24" s="50"/>
      <c r="T24" s="50"/>
      <c r="U24" s="50"/>
      <c r="V24" s="50"/>
      <c r="W24" s="50"/>
      <c r="X24" s="50"/>
      <c r="Y24" s="50"/>
      <c r="Z24" s="50"/>
      <c r="AA24" s="50"/>
      <c r="AB24" s="50"/>
      <c r="AC24" s="50"/>
      <c r="AD24" s="50"/>
    </row>
    <row r="25" spans="1:30" ht="15.75" thickBot="1" x14ac:dyDescent="0.3">
      <c r="A25" s="47"/>
      <c r="B25" s="1"/>
      <c r="C25" s="23"/>
      <c r="L25" s="33">
        <f>C19</f>
        <v>200</v>
      </c>
      <c r="M25" s="39" t="s">
        <v>39</v>
      </c>
      <c r="O25" s="50"/>
      <c r="P25" s="50"/>
      <c r="Q25" s="50"/>
      <c r="R25" s="50"/>
      <c r="S25" s="50"/>
      <c r="T25" s="50"/>
      <c r="U25" s="50"/>
      <c r="V25" s="50"/>
      <c r="W25" s="50"/>
      <c r="X25" s="50"/>
      <c r="Y25" s="50"/>
      <c r="Z25" s="50"/>
      <c r="AA25" s="50"/>
      <c r="AB25" s="50"/>
      <c r="AC25" s="50"/>
      <c r="AD25" s="50"/>
    </row>
    <row r="26" spans="1:30" ht="15" customHeight="1" x14ac:dyDescent="0.25">
      <c r="A26" s="47"/>
      <c r="B26" s="3" t="s">
        <v>40</v>
      </c>
      <c r="C26" s="51" t="s">
        <v>4</v>
      </c>
      <c r="D26" s="52"/>
      <c r="E26" s="52"/>
      <c r="F26" s="53"/>
      <c r="G26" s="51" t="s">
        <v>7</v>
      </c>
      <c r="H26" s="52"/>
      <c r="I26" s="52"/>
      <c r="J26" s="53"/>
      <c r="K26" s="4"/>
      <c r="L26" s="57">
        <v>2</v>
      </c>
      <c r="M26" s="58"/>
      <c r="O26" s="50"/>
      <c r="P26" s="50"/>
      <c r="Q26" s="50"/>
      <c r="R26" s="50"/>
      <c r="S26" s="50"/>
      <c r="T26" s="50"/>
      <c r="U26" s="50"/>
      <c r="V26" s="50"/>
      <c r="W26" s="50"/>
      <c r="X26" s="50"/>
      <c r="Y26" s="50"/>
      <c r="Z26" s="50"/>
      <c r="AA26" s="50"/>
      <c r="AB26" s="50"/>
      <c r="AC26" s="50"/>
      <c r="AD26" s="50"/>
    </row>
    <row r="27" spans="1:30" ht="15" customHeight="1" x14ac:dyDescent="0.25">
      <c r="A27" s="47"/>
      <c r="B27" s="5"/>
      <c r="C27" s="6" t="s">
        <v>18</v>
      </c>
      <c r="D27" s="2" t="s">
        <v>19</v>
      </c>
      <c r="E27" s="2" t="s">
        <v>20</v>
      </c>
      <c r="F27" s="7" t="s">
        <v>21</v>
      </c>
      <c r="G27" s="6" t="s">
        <v>22</v>
      </c>
      <c r="H27" s="2" t="s">
        <v>19</v>
      </c>
      <c r="I27" s="2" t="s">
        <v>20</v>
      </c>
      <c r="J27" s="7" t="s">
        <v>21</v>
      </c>
      <c r="K27" s="8" t="s">
        <v>23</v>
      </c>
      <c r="L27" s="59"/>
      <c r="M27" s="60"/>
      <c r="O27" s="50"/>
      <c r="P27" s="50"/>
      <c r="Q27" s="50"/>
      <c r="R27" s="50"/>
      <c r="S27" s="50"/>
      <c r="T27" s="50"/>
      <c r="U27" s="50"/>
      <c r="V27" s="50"/>
      <c r="W27" s="50"/>
      <c r="X27" s="50"/>
      <c r="Y27" s="50"/>
      <c r="Z27" s="50"/>
      <c r="AA27" s="50"/>
      <c r="AB27" s="50"/>
      <c r="AC27" s="50"/>
      <c r="AD27" s="50"/>
    </row>
    <row r="28" spans="1:30" ht="15" customHeight="1" x14ac:dyDescent="0.25">
      <c r="A28" s="47"/>
      <c r="B28" s="5" t="s">
        <v>24</v>
      </c>
      <c r="C28" s="16">
        <f>C6</f>
        <v>2</v>
      </c>
      <c r="D28" s="22">
        <f>D16-(K16*G18)</f>
        <v>22.866666666666667</v>
      </c>
      <c r="E28" s="35">
        <f>C28/D28</f>
        <v>8.7463556851311949E-2</v>
      </c>
      <c r="F28" s="18">
        <v>1</v>
      </c>
      <c r="G28" s="16">
        <f>C33</f>
        <v>4</v>
      </c>
      <c r="H28" s="22">
        <f>D28</f>
        <v>22.866666666666667</v>
      </c>
      <c r="I28" s="17">
        <f>G28/H28</f>
        <v>0.1749271137026239</v>
      </c>
      <c r="J28" s="18">
        <f>C34</f>
        <v>1</v>
      </c>
      <c r="K28" s="28">
        <f>(E28*F28)+(I28*J28)</f>
        <v>0.26239067055393583</v>
      </c>
      <c r="L28" s="59"/>
      <c r="M28" s="60"/>
      <c r="O28" s="50"/>
      <c r="P28" s="50"/>
      <c r="Q28" s="50"/>
      <c r="R28" s="50"/>
      <c r="S28" s="50"/>
      <c r="T28" s="50"/>
      <c r="U28" s="50"/>
      <c r="V28" s="50"/>
      <c r="W28" s="50"/>
      <c r="X28" s="50"/>
      <c r="Y28" s="50"/>
      <c r="Z28" s="50"/>
      <c r="AA28" s="50"/>
      <c r="AB28" s="50"/>
      <c r="AC28" s="50"/>
      <c r="AD28" s="50"/>
    </row>
    <row r="29" spans="1:30" ht="17.25" customHeight="1" x14ac:dyDescent="0.25">
      <c r="A29" s="47"/>
      <c r="B29" s="5"/>
      <c r="C29" s="9" t="s">
        <v>9</v>
      </c>
      <c r="D29" s="10" t="s">
        <v>25</v>
      </c>
      <c r="E29" s="10" t="s">
        <v>26</v>
      </c>
      <c r="F29" s="2" t="s">
        <v>27</v>
      </c>
      <c r="G29" s="11" t="s">
        <v>28</v>
      </c>
      <c r="H29" s="2"/>
      <c r="I29" s="2"/>
      <c r="J29" s="2"/>
      <c r="K29" s="12"/>
      <c r="L29" s="59"/>
      <c r="M29" s="60"/>
      <c r="O29" s="50"/>
      <c r="P29" s="50"/>
      <c r="Q29" s="50"/>
      <c r="R29" s="50"/>
      <c r="S29" s="50"/>
      <c r="T29" s="50"/>
      <c r="U29" s="50"/>
      <c r="V29" s="50"/>
      <c r="W29" s="50"/>
      <c r="X29" s="50"/>
      <c r="Y29" s="50"/>
      <c r="Z29" s="50"/>
      <c r="AA29" s="50"/>
      <c r="AB29" s="50"/>
      <c r="AC29" s="50"/>
      <c r="AD29" s="50"/>
    </row>
    <row r="30" spans="1:30" ht="15.75" customHeight="1" thickBot="1" x14ac:dyDescent="0.3">
      <c r="A30" s="47"/>
      <c r="B30" s="13" t="s">
        <v>29</v>
      </c>
      <c r="C30" s="19">
        <f>C18</f>
        <v>1.7000000000000001E-2</v>
      </c>
      <c r="D30" s="20">
        <f>D18</f>
        <v>2</v>
      </c>
      <c r="E30" s="20">
        <f>C31</f>
        <v>20</v>
      </c>
      <c r="F30" s="21">
        <f>C32</f>
        <v>1.5</v>
      </c>
      <c r="G30" s="36">
        <f>C30*(D30*E30/F30)</f>
        <v>0.45333333333333337</v>
      </c>
      <c r="H30" s="14"/>
      <c r="I30" s="14"/>
      <c r="J30" s="14"/>
      <c r="K30" s="15"/>
      <c r="L30" s="59"/>
      <c r="M30" s="60"/>
      <c r="O30" s="50"/>
      <c r="P30" s="50"/>
      <c r="Q30" s="50"/>
      <c r="R30" s="50"/>
      <c r="S30" s="50"/>
      <c r="T30" s="50"/>
      <c r="U30" s="50"/>
      <c r="V30" s="50"/>
      <c r="W30" s="50"/>
      <c r="X30" s="50"/>
      <c r="Y30" s="50"/>
      <c r="Z30" s="50"/>
      <c r="AA30" s="50"/>
      <c r="AB30" s="50"/>
      <c r="AC30" s="50"/>
      <c r="AD30" s="50"/>
    </row>
    <row r="31" spans="1:30" x14ac:dyDescent="0.25">
      <c r="A31" s="47"/>
      <c r="B31" s="1" t="s">
        <v>49</v>
      </c>
      <c r="C31" s="32">
        <v>20</v>
      </c>
      <c r="D31" t="s">
        <v>31</v>
      </c>
      <c r="K31" s="2"/>
      <c r="L31" t="s">
        <v>32</v>
      </c>
      <c r="M31" s="39"/>
      <c r="O31" s="50"/>
      <c r="P31" s="50"/>
      <c r="Q31" s="50"/>
      <c r="R31" s="50"/>
      <c r="S31" s="50"/>
      <c r="T31" s="50"/>
      <c r="U31" s="50"/>
      <c r="V31" s="50"/>
      <c r="W31" s="50"/>
      <c r="X31" s="50"/>
      <c r="Y31" s="50"/>
      <c r="Z31" s="50"/>
      <c r="AA31" s="50"/>
      <c r="AB31" s="50"/>
      <c r="AC31" s="50"/>
      <c r="AD31" s="50"/>
    </row>
    <row r="32" spans="1:30" ht="17.25" x14ac:dyDescent="0.25">
      <c r="A32" s="47"/>
      <c r="B32" s="1" t="s">
        <v>11</v>
      </c>
      <c r="C32" s="32">
        <v>1.5</v>
      </c>
      <c r="D32" t="s">
        <v>12</v>
      </c>
      <c r="K32" s="2"/>
      <c r="L32" s="29">
        <f>G30*K28</f>
        <v>0.11895043731778425</v>
      </c>
      <c r="M32" s="39" t="s">
        <v>33</v>
      </c>
      <c r="O32" s="50"/>
      <c r="P32" s="50"/>
      <c r="Q32" s="50"/>
      <c r="R32" s="50"/>
      <c r="S32" s="50"/>
      <c r="T32" s="50"/>
      <c r="U32" s="50"/>
      <c r="V32" s="50"/>
      <c r="W32" s="50"/>
      <c r="X32" s="50"/>
      <c r="Y32" s="50"/>
      <c r="Z32" s="50"/>
      <c r="AA32" s="50"/>
      <c r="AB32" s="50"/>
      <c r="AC32" s="50"/>
      <c r="AD32" s="50"/>
    </row>
    <row r="33" spans="1:30" x14ac:dyDescent="0.25">
      <c r="A33" s="47"/>
      <c r="B33" s="1" t="s">
        <v>34</v>
      </c>
      <c r="C33" s="32">
        <v>4</v>
      </c>
      <c r="D33" t="s">
        <v>5</v>
      </c>
      <c r="K33" s="2"/>
      <c r="L33" s="31">
        <f>L32/C11</f>
        <v>4.9562682215743437E-3</v>
      </c>
      <c r="M33" s="39" t="s">
        <v>35</v>
      </c>
      <c r="O33" s="50"/>
      <c r="P33" s="50"/>
      <c r="Q33" s="50"/>
      <c r="R33" s="50"/>
      <c r="S33" s="50"/>
      <c r="T33" s="50"/>
      <c r="U33" s="50"/>
      <c r="V33" s="50"/>
      <c r="W33" s="50"/>
      <c r="X33" s="50"/>
      <c r="Y33" s="50"/>
      <c r="Z33" s="50"/>
      <c r="AA33" s="50"/>
      <c r="AB33" s="50"/>
      <c r="AC33" s="50"/>
      <c r="AD33" s="50"/>
    </row>
    <row r="34" spans="1:30" x14ac:dyDescent="0.25">
      <c r="A34" s="47"/>
      <c r="B34" s="1" t="s">
        <v>36</v>
      </c>
      <c r="C34" s="32">
        <v>1</v>
      </c>
      <c r="D34" t="s">
        <v>37</v>
      </c>
      <c r="K34" s="2"/>
      <c r="L34" t="s">
        <v>38</v>
      </c>
      <c r="M34" s="39"/>
      <c r="O34" s="50"/>
      <c r="P34" s="50"/>
      <c r="Q34" s="50"/>
      <c r="R34" s="50"/>
      <c r="S34" s="50"/>
      <c r="T34" s="50"/>
      <c r="U34" s="50"/>
      <c r="V34" s="50"/>
      <c r="W34" s="50"/>
      <c r="X34" s="50"/>
      <c r="Y34" s="50"/>
      <c r="Z34" s="50"/>
      <c r="AA34" s="50"/>
      <c r="AB34" s="50"/>
      <c r="AC34" s="50"/>
      <c r="AD34" s="50"/>
    </row>
    <row r="35" spans="1:30" x14ac:dyDescent="0.25">
      <c r="A35" s="47"/>
      <c r="B35" s="1" t="s">
        <v>50</v>
      </c>
      <c r="C35" s="25">
        <f>D40</f>
        <v>22.747716229348882</v>
      </c>
      <c r="D35" t="s">
        <v>19</v>
      </c>
      <c r="K35" s="2"/>
      <c r="L35" s="29">
        <f>C11-C35</f>
        <v>1.2522837706511183</v>
      </c>
      <c r="M35" s="39" t="s">
        <v>33</v>
      </c>
      <c r="O35" s="50"/>
      <c r="P35" s="50"/>
      <c r="Q35" s="50"/>
      <c r="R35" s="50"/>
      <c r="S35" s="50"/>
      <c r="T35" s="50"/>
      <c r="U35" s="50"/>
      <c r="V35" s="50"/>
      <c r="W35" s="50"/>
      <c r="X35" s="50"/>
      <c r="Y35" s="50"/>
      <c r="Z35" s="50"/>
      <c r="AA35" s="50"/>
      <c r="AB35" s="50"/>
      <c r="AC35" s="50"/>
      <c r="AD35" s="50"/>
    </row>
    <row r="36" spans="1:30" x14ac:dyDescent="0.25">
      <c r="A36" s="47"/>
      <c r="B36" s="1"/>
      <c r="C36" s="23"/>
      <c r="K36" s="2"/>
      <c r="L36" s="31">
        <f>L35/C11</f>
        <v>5.2178490443796598E-2</v>
      </c>
      <c r="M36" s="39" t="s">
        <v>35</v>
      </c>
      <c r="O36" s="50"/>
      <c r="P36" s="50"/>
      <c r="Q36" s="50"/>
      <c r="R36" s="50"/>
      <c r="S36" s="50"/>
      <c r="T36" s="50"/>
      <c r="U36" s="50"/>
      <c r="V36" s="50"/>
      <c r="W36" s="50"/>
      <c r="X36" s="50"/>
      <c r="Y36" s="50"/>
      <c r="Z36" s="50"/>
      <c r="AA36" s="50"/>
      <c r="AB36" s="50"/>
      <c r="AC36" s="50"/>
      <c r="AD36" s="50"/>
    </row>
    <row r="37" spans="1:30" ht="15.75" thickBot="1" x14ac:dyDescent="0.3">
      <c r="A37" s="47"/>
      <c r="B37" s="1"/>
      <c r="C37" s="23"/>
      <c r="K37" s="2"/>
      <c r="L37" s="33">
        <f>L25+C31</f>
        <v>220</v>
      </c>
      <c r="M37" s="39" t="s">
        <v>39</v>
      </c>
      <c r="O37" s="50"/>
      <c r="P37" s="50"/>
      <c r="Q37" s="50"/>
      <c r="R37" s="50"/>
      <c r="S37" s="50"/>
      <c r="T37" s="50"/>
      <c r="U37" s="50"/>
      <c r="V37" s="50"/>
      <c r="W37" s="50"/>
      <c r="X37" s="50"/>
      <c r="Y37" s="50"/>
      <c r="Z37" s="50"/>
      <c r="AA37" s="50"/>
      <c r="AB37" s="50"/>
      <c r="AC37" s="50"/>
      <c r="AD37" s="50"/>
    </row>
    <row r="38" spans="1:30" ht="15" customHeight="1" x14ac:dyDescent="0.25">
      <c r="A38" s="47"/>
      <c r="B38" s="3" t="s">
        <v>41</v>
      </c>
      <c r="C38" s="51" t="s">
        <v>4</v>
      </c>
      <c r="D38" s="52"/>
      <c r="E38" s="52"/>
      <c r="F38" s="53"/>
      <c r="G38" s="51" t="s">
        <v>7</v>
      </c>
      <c r="H38" s="52"/>
      <c r="I38" s="52"/>
      <c r="J38" s="53"/>
      <c r="K38" s="4"/>
      <c r="L38" s="57">
        <v>3</v>
      </c>
      <c r="M38" s="58"/>
      <c r="O38" s="50"/>
      <c r="P38" s="50"/>
      <c r="Q38" s="50"/>
      <c r="R38" s="50"/>
      <c r="S38" s="50"/>
      <c r="T38" s="50"/>
      <c r="U38" s="50"/>
      <c r="V38" s="50"/>
      <c r="W38" s="50"/>
      <c r="X38" s="50"/>
      <c r="Y38" s="50"/>
      <c r="Z38" s="50"/>
      <c r="AA38" s="50"/>
      <c r="AB38" s="50"/>
      <c r="AC38" s="50"/>
      <c r="AD38" s="50"/>
    </row>
    <row r="39" spans="1:30" ht="15" customHeight="1" x14ac:dyDescent="0.25">
      <c r="A39" s="47"/>
      <c r="B39" s="5"/>
      <c r="C39" s="6" t="s">
        <v>18</v>
      </c>
      <c r="D39" s="2" t="s">
        <v>19</v>
      </c>
      <c r="E39" s="2" t="s">
        <v>20</v>
      </c>
      <c r="F39" s="7" t="s">
        <v>21</v>
      </c>
      <c r="G39" s="6" t="s">
        <v>22</v>
      </c>
      <c r="H39" s="2" t="s">
        <v>19</v>
      </c>
      <c r="I39" s="2" t="s">
        <v>20</v>
      </c>
      <c r="J39" s="7" t="s">
        <v>21</v>
      </c>
      <c r="K39" s="8" t="s">
        <v>23</v>
      </c>
      <c r="L39" s="59"/>
      <c r="M39" s="60"/>
      <c r="O39" s="50"/>
      <c r="P39" s="50"/>
      <c r="Q39" s="50"/>
      <c r="R39" s="50"/>
      <c r="S39" s="50"/>
      <c r="T39" s="50"/>
      <c r="U39" s="50"/>
      <c r="V39" s="50"/>
      <c r="W39" s="50"/>
      <c r="X39" s="50"/>
      <c r="Y39" s="50"/>
      <c r="Z39" s="50"/>
      <c r="AA39" s="50"/>
      <c r="AB39" s="50"/>
      <c r="AC39" s="50"/>
      <c r="AD39" s="50"/>
    </row>
    <row r="40" spans="1:30" ht="15" customHeight="1" x14ac:dyDescent="0.25">
      <c r="A40" s="47"/>
      <c r="B40" s="5" t="s">
        <v>24</v>
      </c>
      <c r="C40" s="16">
        <f>C6</f>
        <v>2</v>
      </c>
      <c r="D40" s="22">
        <f>D28-(K28*G30)</f>
        <v>22.747716229348882</v>
      </c>
      <c r="E40" s="35">
        <f>C40/D40</f>
        <v>8.7920913899023387E-2</v>
      </c>
      <c r="F40" s="18">
        <v>1</v>
      </c>
      <c r="G40" s="16">
        <f>C45</f>
        <v>4</v>
      </c>
      <c r="H40" s="22">
        <f>D40</f>
        <v>22.747716229348882</v>
      </c>
      <c r="I40" s="17">
        <f>G40/H40</f>
        <v>0.17584182779804677</v>
      </c>
      <c r="J40" s="18">
        <f>C46</f>
        <v>1</v>
      </c>
      <c r="K40" s="28">
        <f>(E40*F40)+(I40*J40)</f>
        <v>0.26376274169707015</v>
      </c>
      <c r="L40" s="59"/>
      <c r="M40" s="60"/>
      <c r="O40" s="50"/>
      <c r="P40" s="50"/>
      <c r="Q40" s="50"/>
      <c r="R40" s="50"/>
      <c r="S40" s="50"/>
      <c r="T40" s="50"/>
      <c r="U40" s="50"/>
      <c r="V40" s="50"/>
      <c r="W40" s="50"/>
      <c r="X40" s="50"/>
      <c r="Y40" s="50"/>
      <c r="Z40" s="50"/>
      <c r="AA40" s="50"/>
      <c r="AB40" s="50"/>
      <c r="AC40" s="50"/>
      <c r="AD40" s="50"/>
    </row>
    <row r="41" spans="1:30" ht="17.25" customHeight="1" x14ac:dyDescent="0.25">
      <c r="A41" s="47"/>
      <c r="B41" s="5"/>
      <c r="C41" s="9" t="s">
        <v>9</v>
      </c>
      <c r="D41" s="10" t="s">
        <v>25</v>
      </c>
      <c r="E41" s="10" t="s">
        <v>26</v>
      </c>
      <c r="F41" s="2" t="s">
        <v>27</v>
      </c>
      <c r="G41" s="11" t="s">
        <v>28</v>
      </c>
      <c r="H41" s="2"/>
      <c r="I41" s="2"/>
      <c r="J41" s="2"/>
      <c r="K41" s="12"/>
      <c r="L41" s="59"/>
      <c r="M41" s="60"/>
      <c r="O41" s="50"/>
      <c r="P41" s="50"/>
      <c r="Q41" s="50"/>
      <c r="R41" s="50"/>
      <c r="S41" s="50"/>
      <c r="T41" s="50"/>
      <c r="U41" s="50"/>
      <c r="V41" s="50"/>
      <c r="W41" s="50"/>
      <c r="X41" s="50"/>
      <c r="Y41" s="50"/>
      <c r="Z41" s="50"/>
      <c r="AA41" s="50"/>
      <c r="AB41" s="50"/>
      <c r="AC41" s="50"/>
      <c r="AD41" s="50"/>
    </row>
    <row r="42" spans="1:30" ht="15.75" customHeight="1" thickBot="1" x14ac:dyDescent="0.3">
      <c r="A42" s="47"/>
      <c r="B42" s="13" t="s">
        <v>29</v>
      </c>
      <c r="C42" s="19">
        <f>C30</f>
        <v>1.7000000000000001E-2</v>
      </c>
      <c r="D42" s="20">
        <f>C9</f>
        <v>2</v>
      </c>
      <c r="E42" s="20">
        <f>C43</f>
        <v>10</v>
      </c>
      <c r="F42" s="21">
        <f>C44</f>
        <v>1.5</v>
      </c>
      <c r="G42" s="36">
        <f>C42*(D42*E42/F42)</f>
        <v>0.22666666666666668</v>
      </c>
      <c r="H42" s="14"/>
      <c r="I42" s="14"/>
      <c r="J42" s="14"/>
      <c r="K42" s="15"/>
      <c r="L42" s="59"/>
      <c r="M42" s="60"/>
      <c r="O42" s="50"/>
      <c r="P42" s="50"/>
      <c r="Q42" s="50"/>
      <c r="R42" s="50"/>
      <c r="S42" s="50"/>
      <c r="T42" s="50"/>
      <c r="U42" s="50"/>
      <c r="V42" s="50"/>
      <c r="W42" s="50"/>
      <c r="X42" s="50"/>
      <c r="Y42" s="50"/>
      <c r="Z42" s="50"/>
      <c r="AA42" s="50"/>
      <c r="AB42" s="50"/>
      <c r="AC42" s="50"/>
      <c r="AD42" s="50"/>
    </row>
    <row r="43" spans="1:30" x14ac:dyDescent="0.25">
      <c r="A43" s="47"/>
      <c r="B43" s="1" t="s">
        <v>49</v>
      </c>
      <c r="C43" s="32">
        <v>10</v>
      </c>
      <c r="D43" t="s">
        <v>31</v>
      </c>
      <c r="K43" s="2"/>
      <c r="L43" t="s">
        <v>32</v>
      </c>
      <c r="M43" s="39"/>
      <c r="O43" s="50"/>
      <c r="P43" s="50"/>
      <c r="Q43" s="50"/>
      <c r="R43" s="50"/>
      <c r="S43" s="50"/>
      <c r="T43" s="50"/>
      <c r="U43" s="50"/>
      <c r="V43" s="50"/>
      <c r="W43" s="50"/>
      <c r="X43" s="50"/>
      <c r="Y43" s="50"/>
      <c r="Z43" s="50"/>
      <c r="AA43" s="50"/>
      <c r="AB43" s="50"/>
      <c r="AC43" s="50"/>
      <c r="AD43" s="50"/>
    </row>
    <row r="44" spans="1:30" ht="17.25" x14ac:dyDescent="0.25">
      <c r="A44" s="47"/>
      <c r="B44" s="1" t="s">
        <v>11</v>
      </c>
      <c r="C44" s="32">
        <v>1.5</v>
      </c>
      <c r="D44" t="s">
        <v>12</v>
      </c>
      <c r="K44" s="2"/>
      <c r="L44" s="29">
        <f>G42*K40</f>
        <v>5.9786221451335907E-2</v>
      </c>
      <c r="M44" s="39" t="s">
        <v>33</v>
      </c>
      <c r="O44" s="50"/>
      <c r="P44" s="50"/>
      <c r="Q44" s="50"/>
      <c r="R44" s="50"/>
      <c r="S44" s="50"/>
      <c r="T44" s="50"/>
      <c r="U44" s="50"/>
      <c r="V44" s="50"/>
      <c r="W44" s="50"/>
      <c r="X44" s="50"/>
      <c r="Y44" s="50"/>
      <c r="Z44" s="50"/>
      <c r="AA44" s="50"/>
      <c r="AB44" s="50"/>
      <c r="AC44" s="50"/>
      <c r="AD44" s="50"/>
    </row>
    <row r="45" spans="1:30" x14ac:dyDescent="0.25">
      <c r="A45" s="47"/>
      <c r="B45" s="1" t="s">
        <v>34</v>
      </c>
      <c r="C45" s="32">
        <v>4</v>
      </c>
      <c r="D45" t="s">
        <v>5</v>
      </c>
      <c r="K45" s="2"/>
      <c r="L45" s="31">
        <f>L44/C11</f>
        <v>2.4910925604723294E-3</v>
      </c>
      <c r="M45" s="39" t="s">
        <v>35</v>
      </c>
      <c r="O45" s="50"/>
      <c r="P45" s="50"/>
      <c r="Q45" s="50"/>
      <c r="R45" s="50"/>
      <c r="S45" s="50"/>
      <c r="T45" s="50"/>
      <c r="U45" s="50"/>
      <c r="V45" s="50"/>
      <c r="W45" s="50"/>
      <c r="X45" s="50"/>
      <c r="Y45" s="50"/>
      <c r="Z45" s="50"/>
      <c r="AA45" s="50"/>
      <c r="AB45" s="50"/>
      <c r="AC45" s="50"/>
      <c r="AD45" s="50"/>
    </row>
    <row r="46" spans="1:30" x14ac:dyDescent="0.25">
      <c r="A46" s="47"/>
      <c r="B46" s="1" t="s">
        <v>36</v>
      </c>
      <c r="C46" s="32">
        <v>1</v>
      </c>
      <c r="D46" t="s">
        <v>37</v>
      </c>
      <c r="K46" s="2"/>
      <c r="L46" t="s">
        <v>38</v>
      </c>
      <c r="M46" s="39"/>
      <c r="O46" s="50"/>
      <c r="P46" s="50"/>
      <c r="Q46" s="50"/>
      <c r="R46" s="50"/>
      <c r="S46" s="50"/>
      <c r="T46" s="50"/>
      <c r="U46" s="50"/>
      <c r="V46" s="50"/>
      <c r="W46" s="50"/>
      <c r="X46" s="50"/>
      <c r="Y46" s="50"/>
      <c r="Z46" s="50"/>
      <c r="AA46" s="50"/>
      <c r="AB46" s="50"/>
      <c r="AC46" s="50"/>
      <c r="AD46" s="50"/>
    </row>
    <row r="47" spans="1:30" x14ac:dyDescent="0.25">
      <c r="A47" s="47"/>
      <c r="B47" s="1" t="s">
        <v>50</v>
      </c>
      <c r="C47" s="25">
        <f>D52</f>
        <v>22.687930007897545</v>
      </c>
      <c r="D47" t="s">
        <v>19</v>
      </c>
      <c r="E47" s="2"/>
      <c r="F47" s="2"/>
      <c r="G47" s="2"/>
      <c r="L47" s="29">
        <f>C11-C47</f>
        <v>1.3120699921024546</v>
      </c>
      <c r="M47" s="39" t="s">
        <v>33</v>
      </c>
      <c r="O47" s="50"/>
      <c r="P47" s="50"/>
      <c r="Q47" s="50"/>
      <c r="R47" s="50"/>
      <c r="S47" s="50"/>
      <c r="T47" s="50"/>
      <c r="U47" s="50"/>
      <c r="V47" s="50"/>
      <c r="W47" s="50"/>
      <c r="X47" s="50"/>
      <c r="Y47" s="50"/>
      <c r="Z47" s="50"/>
      <c r="AA47" s="50"/>
      <c r="AB47" s="50"/>
      <c r="AC47" s="50"/>
      <c r="AD47" s="50"/>
    </row>
    <row r="48" spans="1:30" x14ac:dyDescent="0.25">
      <c r="A48" s="47"/>
      <c r="B48" s="1"/>
      <c r="C48" s="23"/>
      <c r="E48" s="2"/>
      <c r="F48" s="2"/>
      <c r="G48" s="2"/>
      <c r="L48" s="31">
        <f>L47/C11</f>
        <v>5.466958300426894E-2</v>
      </c>
      <c r="M48" s="39" t="s">
        <v>35</v>
      </c>
      <c r="O48" s="50"/>
      <c r="P48" s="50"/>
      <c r="Q48" s="50"/>
      <c r="R48" s="50"/>
      <c r="S48" s="50"/>
      <c r="T48" s="50"/>
      <c r="U48" s="50"/>
      <c r="V48" s="50"/>
      <c r="W48" s="50"/>
      <c r="X48" s="50"/>
      <c r="Y48" s="50"/>
      <c r="Z48" s="50"/>
      <c r="AA48" s="50"/>
      <c r="AB48" s="50"/>
      <c r="AC48" s="50"/>
      <c r="AD48" s="50"/>
    </row>
    <row r="49" spans="1:30" ht="15.75" thickBot="1" x14ac:dyDescent="0.3">
      <c r="A49" s="47"/>
      <c r="B49" s="1"/>
      <c r="C49" s="23"/>
      <c r="E49" s="2"/>
      <c r="F49" s="2"/>
      <c r="G49" s="2"/>
      <c r="L49" s="33">
        <f>L37+C43</f>
        <v>230</v>
      </c>
      <c r="M49" s="39" t="s">
        <v>39</v>
      </c>
      <c r="O49" s="50"/>
      <c r="P49" s="50"/>
      <c r="Q49" s="50"/>
      <c r="R49" s="50"/>
      <c r="S49" s="50"/>
      <c r="T49" s="50"/>
      <c r="U49" s="50"/>
      <c r="V49" s="50"/>
      <c r="W49" s="50"/>
      <c r="X49" s="50"/>
      <c r="Y49" s="50"/>
      <c r="Z49" s="50"/>
      <c r="AA49" s="50"/>
      <c r="AB49" s="50"/>
      <c r="AC49" s="50"/>
      <c r="AD49" s="50"/>
    </row>
    <row r="50" spans="1:30" ht="15" customHeight="1" x14ac:dyDescent="0.25">
      <c r="A50" s="47"/>
      <c r="B50" s="3" t="s">
        <v>42</v>
      </c>
      <c r="C50" s="51" t="s">
        <v>4</v>
      </c>
      <c r="D50" s="52"/>
      <c r="E50" s="52"/>
      <c r="F50" s="53"/>
      <c r="G50" s="51" t="s">
        <v>7</v>
      </c>
      <c r="H50" s="52"/>
      <c r="I50" s="52"/>
      <c r="J50" s="53"/>
      <c r="K50" s="4"/>
      <c r="L50" s="57">
        <v>4</v>
      </c>
      <c r="M50" s="58"/>
      <c r="O50" s="50"/>
      <c r="P50" s="50"/>
      <c r="Q50" s="50"/>
      <c r="R50" s="50"/>
      <c r="S50" s="50"/>
      <c r="T50" s="50"/>
      <c r="U50" s="50"/>
      <c r="V50" s="50"/>
      <c r="W50" s="50"/>
      <c r="X50" s="50"/>
      <c r="Y50" s="50"/>
      <c r="Z50" s="50"/>
      <c r="AA50" s="50"/>
      <c r="AB50" s="50"/>
      <c r="AC50" s="50"/>
      <c r="AD50" s="50"/>
    </row>
    <row r="51" spans="1:30" ht="15" customHeight="1" x14ac:dyDescent="0.25">
      <c r="A51" s="47"/>
      <c r="B51" s="5"/>
      <c r="C51" s="6" t="s">
        <v>18</v>
      </c>
      <c r="D51" s="2" t="s">
        <v>19</v>
      </c>
      <c r="E51" s="2" t="s">
        <v>20</v>
      </c>
      <c r="F51" s="7" t="s">
        <v>21</v>
      </c>
      <c r="G51" s="6" t="s">
        <v>22</v>
      </c>
      <c r="H51" s="2" t="s">
        <v>19</v>
      </c>
      <c r="I51" s="2" t="s">
        <v>20</v>
      </c>
      <c r="J51" s="7" t="s">
        <v>21</v>
      </c>
      <c r="K51" s="8" t="s">
        <v>23</v>
      </c>
      <c r="L51" s="59"/>
      <c r="M51" s="60"/>
      <c r="O51" s="50"/>
      <c r="P51" s="50"/>
      <c r="Q51" s="50"/>
      <c r="R51" s="50"/>
      <c r="S51" s="50"/>
      <c r="T51" s="50"/>
      <c r="U51" s="50"/>
      <c r="V51" s="50"/>
      <c r="W51" s="50"/>
      <c r="X51" s="50"/>
      <c r="Y51" s="50"/>
      <c r="Z51" s="50"/>
      <c r="AA51" s="50"/>
      <c r="AB51" s="50"/>
      <c r="AC51" s="50"/>
      <c r="AD51" s="50"/>
    </row>
    <row r="52" spans="1:30" ht="15" customHeight="1" x14ac:dyDescent="0.25">
      <c r="A52" s="47"/>
      <c r="B52" s="5" t="s">
        <v>24</v>
      </c>
      <c r="C52" s="16">
        <f>C6</f>
        <v>2</v>
      </c>
      <c r="D52" s="22">
        <f>D40-(K40*G42)</f>
        <v>22.687930007897545</v>
      </c>
      <c r="E52" s="35">
        <f>C52/D52</f>
        <v>8.8152599170740156E-2</v>
      </c>
      <c r="F52" s="18">
        <v>1</v>
      </c>
      <c r="G52" s="16">
        <f>C57</f>
        <v>4</v>
      </c>
      <c r="H52" s="22">
        <f>D52</f>
        <v>22.687930007897545</v>
      </c>
      <c r="I52" s="17">
        <f>G52/H52</f>
        <v>0.17630519834148031</v>
      </c>
      <c r="J52" s="18">
        <f>C58</f>
        <v>1</v>
      </c>
      <c r="K52" s="28">
        <f>(E52*F52)+(I52*J52)</f>
        <v>0.26445779751222048</v>
      </c>
      <c r="L52" s="59"/>
      <c r="M52" s="60"/>
      <c r="O52" s="50"/>
      <c r="P52" s="50"/>
      <c r="Q52" s="50"/>
      <c r="R52" s="50"/>
      <c r="S52" s="50"/>
      <c r="T52" s="50"/>
      <c r="U52" s="50"/>
      <c r="V52" s="50"/>
      <c r="W52" s="50"/>
      <c r="X52" s="50"/>
      <c r="Y52" s="50"/>
      <c r="Z52" s="50"/>
      <c r="AA52" s="50"/>
      <c r="AB52" s="50"/>
      <c r="AC52" s="50"/>
      <c r="AD52" s="50"/>
    </row>
    <row r="53" spans="1:30" ht="17.25" customHeight="1" x14ac:dyDescent="0.25">
      <c r="A53" s="47"/>
      <c r="B53" s="5"/>
      <c r="C53" s="9" t="s">
        <v>9</v>
      </c>
      <c r="D53" s="10" t="s">
        <v>25</v>
      </c>
      <c r="E53" s="10" t="s">
        <v>26</v>
      </c>
      <c r="F53" s="2" t="s">
        <v>27</v>
      </c>
      <c r="G53" s="11" t="s">
        <v>28</v>
      </c>
      <c r="H53" s="2"/>
      <c r="I53" s="2"/>
      <c r="J53" s="2"/>
      <c r="K53" s="12"/>
      <c r="L53" s="59"/>
      <c r="M53" s="60"/>
      <c r="O53" s="50"/>
      <c r="P53" s="50"/>
      <c r="Q53" s="50"/>
      <c r="R53" s="50"/>
      <c r="S53" s="50"/>
      <c r="T53" s="50"/>
      <c r="U53" s="50"/>
      <c r="V53" s="50"/>
      <c r="W53" s="50"/>
      <c r="X53" s="50"/>
      <c r="Y53" s="50"/>
      <c r="Z53" s="50"/>
      <c r="AA53" s="50"/>
      <c r="AB53" s="50"/>
      <c r="AC53" s="50"/>
      <c r="AD53" s="50"/>
    </row>
    <row r="54" spans="1:30" ht="15.75" customHeight="1" thickBot="1" x14ac:dyDescent="0.3">
      <c r="A54" s="47"/>
      <c r="B54" s="13" t="s">
        <v>29</v>
      </c>
      <c r="C54" s="19">
        <f>C42</f>
        <v>1.7000000000000001E-2</v>
      </c>
      <c r="D54" s="20">
        <f>C9</f>
        <v>2</v>
      </c>
      <c r="E54" s="20">
        <f>C55</f>
        <v>10</v>
      </c>
      <c r="F54" s="21">
        <f>C56</f>
        <v>1.5</v>
      </c>
      <c r="G54" s="36">
        <f>C54*(D54*E54/F54)</f>
        <v>0.22666666666666668</v>
      </c>
      <c r="H54" s="14"/>
      <c r="I54" s="14"/>
      <c r="J54" s="14"/>
      <c r="K54" s="15"/>
      <c r="L54" s="59"/>
      <c r="M54" s="60"/>
      <c r="O54" s="50"/>
      <c r="P54" s="50"/>
      <c r="Q54" s="50"/>
      <c r="R54" s="50"/>
      <c r="S54" s="50"/>
      <c r="T54" s="50"/>
      <c r="U54" s="50"/>
      <c r="V54" s="50"/>
      <c r="W54" s="50"/>
      <c r="X54" s="50"/>
      <c r="Y54" s="50"/>
      <c r="Z54" s="50"/>
      <c r="AA54" s="50"/>
      <c r="AB54" s="50"/>
      <c r="AC54" s="50"/>
      <c r="AD54" s="50"/>
    </row>
    <row r="55" spans="1:30" x14ac:dyDescent="0.25">
      <c r="A55" s="47"/>
      <c r="B55" s="1" t="s">
        <v>49</v>
      </c>
      <c r="C55" s="32">
        <v>10</v>
      </c>
      <c r="D55" t="s">
        <v>31</v>
      </c>
      <c r="L55" t="s">
        <v>32</v>
      </c>
      <c r="M55" s="39"/>
      <c r="O55" s="50"/>
      <c r="P55" s="50"/>
      <c r="Q55" s="50"/>
      <c r="R55" s="50"/>
      <c r="S55" s="50"/>
      <c r="T55" s="50"/>
      <c r="U55" s="50"/>
      <c r="V55" s="50"/>
      <c r="W55" s="50"/>
      <c r="X55" s="50"/>
      <c r="Y55" s="50"/>
      <c r="Z55" s="50"/>
      <c r="AA55" s="50"/>
      <c r="AB55" s="50"/>
      <c r="AC55" s="50"/>
      <c r="AD55" s="50"/>
    </row>
    <row r="56" spans="1:30" ht="17.25" x14ac:dyDescent="0.25">
      <c r="A56" s="47"/>
      <c r="B56" s="1" t="s">
        <v>11</v>
      </c>
      <c r="C56" s="32">
        <v>1.5</v>
      </c>
      <c r="D56" t="s">
        <v>12</v>
      </c>
      <c r="L56" s="29">
        <f>G54*K52</f>
        <v>5.9943767436103315E-2</v>
      </c>
      <c r="M56" s="39" t="s">
        <v>33</v>
      </c>
      <c r="O56" s="50"/>
      <c r="P56" s="50"/>
      <c r="Q56" s="50"/>
      <c r="R56" s="50"/>
      <c r="S56" s="50"/>
      <c r="T56" s="50"/>
      <c r="U56" s="50"/>
      <c r="V56" s="50"/>
      <c r="W56" s="50"/>
      <c r="X56" s="50"/>
      <c r="Y56" s="50"/>
      <c r="Z56" s="50"/>
      <c r="AA56" s="50"/>
      <c r="AB56" s="50"/>
      <c r="AC56" s="50"/>
      <c r="AD56" s="50"/>
    </row>
    <row r="57" spans="1:30" x14ac:dyDescent="0.25">
      <c r="A57" s="47"/>
      <c r="B57" s="1" t="s">
        <v>34</v>
      </c>
      <c r="C57" s="32">
        <v>4</v>
      </c>
      <c r="D57" t="s">
        <v>5</v>
      </c>
      <c r="L57" s="31">
        <f>L56/C11</f>
        <v>2.4976569765043049E-3</v>
      </c>
      <c r="M57" s="39" t="s">
        <v>35</v>
      </c>
      <c r="O57" s="50"/>
      <c r="P57" s="50"/>
      <c r="Q57" s="50"/>
      <c r="R57" s="50"/>
      <c r="S57" s="50"/>
      <c r="T57" s="50"/>
      <c r="U57" s="50"/>
      <c r="V57" s="50"/>
      <c r="W57" s="50"/>
      <c r="X57" s="50"/>
      <c r="Y57" s="50"/>
      <c r="Z57" s="50"/>
      <c r="AA57" s="50"/>
      <c r="AB57" s="50"/>
      <c r="AC57" s="50"/>
      <c r="AD57" s="50"/>
    </row>
    <row r="58" spans="1:30" x14ac:dyDescent="0.25">
      <c r="A58" s="47"/>
      <c r="B58" s="1" t="s">
        <v>36</v>
      </c>
      <c r="C58" s="32">
        <v>1</v>
      </c>
      <c r="D58" t="s">
        <v>37</v>
      </c>
      <c r="L58" t="s">
        <v>38</v>
      </c>
      <c r="M58" s="39"/>
      <c r="O58" s="50"/>
      <c r="P58" s="50"/>
      <c r="Q58" s="50"/>
      <c r="R58" s="50"/>
      <c r="S58" s="50"/>
      <c r="T58" s="50"/>
      <c r="U58" s="50"/>
      <c r="V58" s="50"/>
      <c r="W58" s="50"/>
      <c r="X58" s="50"/>
      <c r="Y58" s="50"/>
      <c r="Z58" s="50"/>
      <c r="AA58" s="50"/>
      <c r="AB58" s="50"/>
      <c r="AC58" s="50"/>
      <c r="AD58" s="50"/>
    </row>
    <row r="59" spans="1:30" x14ac:dyDescent="0.25">
      <c r="A59" s="47"/>
      <c r="B59" s="1" t="s">
        <v>50</v>
      </c>
      <c r="C59" s="25">
        <f>D64</f>
        <v>22.627986240461443</v>
      </c>
      <c r="D59" t="s">
        <v>19</v>
      </c>
      <c r="E59" s="2"/>
      <c r="F59" s="2"/>
      <c r="G59" s="2"/>
      <c r="L59" s="29">
        <f>C11-C59</f>
        <v>1.3720137595385573</v>
      </c>
      <c r="M59" s="39" t="s">
        <v>33</v>
      </c>
      <c r="O59" s="50"/>
      <c r="P59" s="50"/>
      <c r="Q59" s="50"/>
      <c r="R59" s="50"/>
      <c r="S59" s="50"/>
      <c r="T59" s="50"/>
      <c r="U59" s="50"/>
      <c r="V59" s="50"/>
      <c r="W59" s="50"/>
      <c r="X59" s="50"/>
      <c r="Y59" s="50"/>
      <c r="Z59" s="50"/>
      <c r="AA59" s="50"/>
      <c r="AB59" s="50"/>
      <c r="AC59" s="50"/>
      <c r="AD59" s="50"/>
    </row>
    <row r="60" spans="1:30" x14ac:dyDescent="0.25">
      <c r="A60" s="47"/>
      <c r="B60" s="1"/>
      <c r="C60" s="23"/>
      <c r="E60" s="2"/>
      <c r="F60" s="2"/>
      <c r="G60" s="2"/>
      <c r="L60" s="31">
        <f>L59/C11</f>
        <v>5.7167239980773221E-2</v>
      </c>
      <c r="M60" s="39" t="s">
        <v>35</v>
      </c>
      <c r="O60" s="50"/>
      <c r="P60" s="50"/>
      <c r="Q60" s="50"/>
      <c r="R60" s="50"/>
      <c r="S60" s="50"/>
      <c r="T60" s="50"/>
      <c r="U60" s="50"/>
      <c r="V60" s="50"/>
      <c r="W60" s="50"/>
      <c r="X60" s="50"/>
      <c r="Y60" s="50"/>
      <c r="Z60" s="50"/>
      <c r="AA60" s="50"/>
      <c r="AB60" s="50"/>
      <c r="AC60" s="50"/>
      <c r="AD60" s="50"/>
    </row>
    <row r="61" spans="1:30" ht="15.75" thickBot="1" x14ac:dyDescent="0.3">
      <c r="A61" s="47"/>
      <c r="B61" s="1"/>
      <c r="C61" s="23"/>
      <c r="E61" s="2"/>
      <c r="F61" s="2"/>
      <c r="G61" s="2"/>
      <c r="L61" s="33">
        <f>L49+C55</f>
        <v>240</v>
      </c>
      <c r="M61" s="39" t="s">
        <v>39</v>
      </c>
      <c r="O61" s="50"/>
      <c r="P61" s="50"/>
      <c r="Q61" s="50"/>
      <c r="R61" s="50"/>
      <c r="S61" s="50"/>
      <c r="T61" s="50"/>
      <c r="U61" s="50"/>
      <c r="V61" s="50"/>
      <c r="W61" s="50"/>
      <c r="X61" s="50"/>
      <c r="Y61" s="50"/>
      <c r="Z61" s="50"/>
      <c r="AA61" s="50"/>
      <c r="AB61" s="50"/>
      <c r="AC61" s="50"/>
      <c r="AD61" s="50"/>
    </row>
    <row r="62" spans="1:30" ht="15" customHeight="1" x14ac:dyDescent="0.25">
      <c r="A62" s="47"/>
      <c r="B62" s="3" t="s">
        <v>43</v>
      </c>
      <c r="C62" s="51" t="s">
        <v>4</v>
      </c>
      <c r="D62" s="52"/>
      <c r="E62" s="52"/>
      <c r="F62" s="53"/>
      <c r="G62" s="51" t="s">
        <v>7</v>
      </c>
      <c r="H62" s="52"/>
      <c r="I62" s="52"/>
      <c r="J62" s="53"/>
      <c r="K62" s="4"/>
      <c r="L62" s="57">
        <v>5</v>
      </c>
      <c r="M62" s="58"/>
      <c r="O62" s="50"/>
      <c r="P62" s="50"/>
      <c r="Q62" s="50"/>
      <c r="R62" s="50"/>
      <c r="S62" s="50"/>
      <c r="T62" s="50"/>
      <c r="U62" s="50"/>
      <c r="V62" s="50"/>
      <c r="W62" s="50"/>
      <c r="X62" s="50"/>
      <c r="Y62" s="50"/>
      <c r="Z62" s="50"/>
      <c r="AA62" s="50"/>
      <c r="AB62" s="50"/>
      <c r="AC62" s="50"/>
      <c r="AD62" s="50"/>
    </row>
    <row r="63" spans="1:30" ht="15" customHeight="1" x14ac:dyDescent="0.25">
      <c r="A63" s="47"/>
      <c r="B63" s="5"/>
      <c r="C63" s="6" t="s">
        <v>18</v>
      </c>
      <c r="D63" s="2" t="s">
        <v>19</v>
      </c>
      <c r="E63" s="2" t="s">
        <v>20</v>
      </c>
      <c r="F63" s="7" t="s">
        <v>21</v>
      </c>
      <c r="G63" s="6" t="s">
        <v>22</v>
      </c>
      <c r="H63" s="2" t="s">
        <v>19</v>
      </c>
      <c r="I63" s="2" t="s">
        <v>20</v>
      </c>
      <c r="J63" s="7" t="s">
        <v>21</v>
      </c>
      <c r="K63" s="8" t="s">
        <v>23</v>
      </c>
      <c r="L63" s="59"/>
      <c r="M63" s="60"/>
      <c r="O63" s="50"/>
      <c r="P63" s="50"/>
      <c r="Q63" s="50"/>
      <c r="R63" s="50"/>
      <c r="S63" s="50"/>
      <c r="T63" s="50"/>
      <c r="U63" s="50"/>
      <c r="V63" s="50"/>
      <c r="W63" s="50"/>
      <c r="X63" s="50"/>
      <c r="Y63" s="50"/>
      <c r="Z63" s="50"/>
      <c r="AA63" s="50"/>
      <c r="AB63" s="50"/>
      <c r="AC63" s="50"/>
      <c r="AD63" s="50"/>
    </row>
    <row r="64" spans="1:30" ht="15" customHeight="1" x14ac:dyDescent="0.25">
      <c r="A64" s="47"/>
      <c r="B64" s="5" t="s">
        <v>24</v>
      </c>
      <c r="C64" s="16">
        <f>C6</f>
        <v>2</v>
      </c>
      <c r="D64" s="22">
        <f>D52-(K52*G54)</f>
        <v>22.627986240461443</v>
      </c>
      <c r="E64" s="35">
        <f>C64/D64</f>
        <v>8.8386124100772609E-2</v>
      </c>
      <c r="F64" s="18">
        <v>1</v>
      </c>
      <c r="G64" s="16">
        <f>C69</f>
        <v>4</v>
      </c>
      <c r="H64" s="22">
        <f>D64</f>
        <v>22.627986240461443</v>
      </c>
      <c r="I64" s="17">
        <f>G64/H64</f>
        <v>0.17677224820154522</v>
      </c>
      <c r="J64" s="18">
        <f>C70</f>
        <v>1</v>
      </c>
      <c r="K64" s="28">
        <f>(E64*F64)+(I64*J64)</f>
        <v>0.26515837230231781</v>
      </c>
      <c r="L64" s="59"/>
      <c r="M64" s="60"/>
      <c r="O64" s="50"/>
      <c r="P64" s="50"/>
      <c r="Q64" s="50"/>
      <c r="R64" s="50"/>
      <c r="S64" s="50"/>
      <c r="T64" s="50"/>
      <c r="U64" s="50"/>
      <c r="V64" s="50"/>
      <c r="W64" s="50"/>
      <c r="X64" s="50"/>
      <c r="Y64" s="50"/>
      <c r="Z64" s="50"/>
      <c r="AA64" s="50"/>
      <c r="AB64" s="50"/>
      <c r="AC64" s="50"/>
      <c r="AD64" s="50"/>
    </row>
    <row r="65" spans="1:30" ht="17.25" customHeight="1" x14ac:dyDescent="0.25">
      <c r="A65" s="47"/>
      <c r="B65" s="5"/>
      <c r="C65" s="9" t="s">
        <v>9</v>
      </c>
      <c r="D65" s="10" t="s">
        <v>25</v>
      </c>
      <c r="E65" s="10" t="s">
        <v>26</v>
      </c>
      <c r="F65" s="2" t="s">
        <v>27</v>
      </c>
      <c r="G65" s="11" t="s">
        <v>28</v>
      </c>
      <c r="H65" s="2"/>
      <c r="I65" s="2"/>
      <c r="J65" s="2"/>
      <c r="K65" s="12"/>
      <c r="L65" s="59"/>
      <c r="M65" s="60"/>
      <c r="O65" s="50"/>
      <c r="P65" s="50"/>
      <c r="Q65" s="50"/>
      <c r="R65" s="50"/>
      <c r="S65" s="50"/>
      <c r="T65" s="50"/>
      <c r="U65" s="50"/>
      <c r="V65" s="50"/>
      <c r="W65" s="50"/>
      <c r="X65" s="50"/>
      <c r="Y65" s="50"/>
      <c r="Z65" s="50"/>
      <c r="AA65" s="50"/>
      <c r="AB65" s="50"/>
      <c r="AC65" s="50"/>
      <c r="AD65" s="50"/>
    </row>
    <row r="66" spans="1:30" ht="15.75" customHeight="1" thickBot="1" x14ac:dyDescent="0.3">
      <c r="A66" s="47"/>
      <c r="B66" s="13" t="s">
        <v>29</v>
      </c>
      <c r="C66" s="19">
        <f>C54</f>
        <v>1.7000000000000001E-2</v>
      </c>
      <c r="D66" s="20">
        <f>C9</f>
        <v>2</v>
      </c>
      <c r="E66" s="20">
        <f>C67</f>
        <v>10</v>
      </c>
      <c r="F66" s="21">
        <f>C68</f>
        <v>1.5</v>
      </c>
      <c r="G66" s="36">
        <f>C66*(D66*E66/F66)</f>
        <v>0.22666666666666668</v>
      </c>
      <c r="H66" s="14"/>
      <c r="I66" s="14"/>
      <c r="J66" s="14"/>
      <c r="K66" s="15"/>
      <c r="L66" s="59"/>
      <c r="M66" s="60"/>
      <c r="O66" s="50"/>
      <c r="P66" s="50"/>
      <c r="Q66" s="50"/>
      <c r="R66" s="50"/>
      <c r="S66" s="50"/>
      <c r="T66" s="50"/>
      <c r="U66" s="50"/>
      <c r="V66" s="50"/>
      <c r="W66" s="50"/>
      <c r="X66" s="50"/>
      <c r="Y66" s="50"/>
      <c r="Z66" s="50"/>
      <c r="AA66" s="50"/>
      <c r="AB66" s="50"/>
      <c r="AC66" s="50"/>
      <c r="AD66" s="50"/>
    </row>
    <row r="67" spans="1:30" x14ac:dyDescent="0.25">
      <c r="A67" s="47"/>
      <c r="B67" s="1" t="s">
        <v>49</v>
      </c>
      <c r="C67" s="32">
        <v>10</v>
      </c>
      <c r="D67" t="s">
        <v>31</v>
      </c>
      <c r="L67" t="s">
        <v>32</v>
      </c>
      <c r="M67" s="39"/>
      <c r="O67" s="50"/>
      <c r="P67" s="50"/>
      <c r="Q67" s="50"/>
      <c r="R67" s="50"/>
      <c r="S67" s="50"/>
      <c r="T67" s="50"/>
      <c r="U67" s="50"/>
      <c r="V67" s="50"/>
      <c r="W67" s="50"/>
      <c r="X67" s="50"/>
      <c r="Y67" s="50"/>
      <c r="Z67" s="50"/>
      <c r="AA67" s="50"/>
      <c r="AB67" s="50"/>
      <c r="AC67" s="50"/>
      <c r="AD67" s="50"/>
    </row>
    <row r="68" spans="1:30" ht="17.25" x14ac:dyDescent="0.25">
      <c r="A68" s="47"/>
      <c r="B68" s="1" t="s">
        <v>11</v>
      </c>
      <c r="C68" s="32">
        <v>1.5</v>
      </c>
      <c r="D68" t="s">
        <v>12</v>
      </c>
      <c r="L68" s="29">
        <f>G66*K64</f>
        <v>6.0102564388525376E-2</v>
      </c>
      <c r="M68" s="39" t="s">
        <v>33</v>
      </c>
      <c r="O68" s="50"/>
      <c r="P68" s="50"/>
      <c r="Q68" s="50"/>
      <c r="R68" s="50"/>
      <c r="S68" s="50"/>
      <c r="T68" s="50"/>
      <c r="U68" s="50"/>
      <c r="V68" s="50"/>
      <c r="W68" s="50"/>
      <c r="X68" s="50"/>
      <c r="Y68" s="50"/>
      <c r="Z68" s="50"/>
      <c r="AA68" s="50"/>
      <c r="AB68" s="50"/>
      <c r="AC68" s="50"/>
      <c r="AD68" s="50"/>
    </row>
    <row r="69" spans="1:30" x14ac:dyDescent="0.25">
      <c r="A69" s="47"/>
      <c r="B69" s="1" t="s">
        <v>34</v>
      </c>
      <c r="C69" s="32">
        <v>4</v>
      </c>
      <c r="D69" t="s">
        <v>5</v>
      </c>
      <c r="L69" s="31">
        <f>L68/C11</f>
        <v>2.5042735161885572E-3</v>
      </c>
      <c r="M69" s="39" t="s">
        <v>35</v>
      </c>
      <c r="O69" s="50"/>
      <c r="P69" s="50"/>
      <c r="Q69" s="50"/>
      <c r="R69" s="50"/>
      <c r="S69" s="50"/>
      <c r="T69" s="50"/>
      <c r="U69" s="50"/>
      <c r="V69" s="50"/>
      <c r="W69" s="50"/>
      <c r="X69" s="50"/>
      <c r="Y69" s="50"/>
      <c r="Z69" s="50"/>
      <c r="AA69" s="50"/>
      <c r="AB69" s="50"/>
      <c r="AC69" s="50"/>
      <c r="AD69" s="50"/>
    </row>
    <row r="70" spans="1:30" x14ac:dyDescent="0.25">
      <c r="A70" s="47"/>
      <c r="B70" s="1" t="s">
        <v>36</v>
      </c>
      <c r="C70" s="32">
        <v>1</v>
      </c>
      <c r="D70" t="s">
        <v>37</v>
      </c>
      <c r="L70" t="s">
        <v>38</v>
      </c>
      <c r="M70" s="39"/>
      <c r="O70" s="50"/>
      <c r="P70" s="50"/>
      <c r="Q70" s="50"/>
      <c r="R70" s="50"/>
      <c r="S70" s="50"/>
      <c r="T70" s="50"/>
      <c r="U70" s="50"/>
      <c r="V70" s="50"/>
      <c r="W70" s="50"/>
      <c r="X70" s="50"/>
      <c r="Y70" s="50"/>
      <c r="Z70" s="50"/>
      <c r="AA70" s="50"/>
      <c r="AB70" s="50"/>
      <c r="AC70" s="50"/>
      <c r="AD70" s="50"/>
    </row>
    <row r="71" spans="1:30" x14ac:dyDescent="0.25">
      <c r="A71" s="47"/>
      <c r="B71" s="1" t="s">
        <v>50</v>
      </c>
      <c r="C71" s="25">
        <f>D76</f>
        <v>22.567883676072917</v>
      </c>
      <c r="D71" t="s">
        <v>19</v>
      </c>
      <c r="E71" s="2"/>
      <c r="F71" s="2"/>
      <c r="G71" s="2"/>
      <c r="L71" s="29">
        <f>C11-C71</f>
        <v>1.4321163239270831</v>
      </c>
      <c r="M71" s="39" t="s">
        <v>33</v>
      </c>
      <c r="O71" s="50"/>
      <c r="P71" s="50"/>
      <c r="Q71" s="50"/>
      <c r="R71" s="50"/>
      <c r="S71" s="50"/>
      <c r="T71" s="50"/>
      <c r="U71" s="50"/>
      <c r="V71" s="50"/>
      <c r="W71" s="50"/>
      <c r="X71" s="50"/>
      <c r="Y71" s="50"/>
      <c r="Z71" s="50"/>
      <c r="AA71" s="50"/>
      <c r="AB71" s="50"/>
      <c r="AC71" s="50"/>
      <c r="AD71" s="50"/>
    </row>
    <row r="72" spans="1:30" x14ac:dyDescent="0.25">
      <c r="A72" s="47"/>
      <c r="B72" s="1"/>
      <c r="C72" s="23"/>
      <c r="E72" s="2"/>
      <c r="F72" s="2"/>
      <c r="G72" s="2"/>
      <c r="L72" s="31">
        <f>L71/C11</f>
        <v>5.9671513496961794E-2</v>
      </c>
      <c r="M72" s="39" t="s">
        <v>35</v>
      </c>
      <c r="O72" s="50"/>
      <c r="P72" s="50"/>
      <c r="Q72" s="50"/>
      <c r="R72" s="50"/>
      <c r="S72" s="50"/>
      <c r="T72" s="50"/>
      <c r="U72" s="50"/>
      <c r="V72" s="50"/>
      <c r="W72" s="50"/>
      <c r="X72" s="50"/>
      <c r="Y72" s="50"/>
      <c r="Z72" s="50"/>
      <c r="AA72" s="50"/>
      <c r="AB72" s="50"/>
      <c r="AC72" s="50"/>
      <c r="AD72" s="50"/>
    </row>
    <row r="73" spans="1:30" ht="15.75" thickBot="1" x14ac:dyDescent="0.3">
      <c r="A73" s="47"/>
      <c r="B73" s="1"/>
      <c r="C73" s="23"/>
      <c r="E73" s="2"/>
      <c r="F73" s="2"/>
      <c r="G73" s="2"/>
      <c r="L73" s="33">
        <f>L61+C67</f>
        <v>250</v>
      </c>
      <c r="M73" s="39" t="s">
        <v>39</v>
      </c>
      <c r="O73" s="50"/>
      <c r="P73" s="50"/>
      <c r="Q73" s="50"/>
      <c r="R73" s="50"/>
      <c r="S73" s="50"/>
      <c r="T73" s="50"/>
      <c r="U73" s="50"/>
      <c r="V73" s="50"/>
      <c r="W73" s="50"/>
      <c r="X73" s="50"/>
      <c r="Y73" s="50"/>
      <c r="Z73" s="50"/>
      <c r="AA73" s="50"/>
      <c r="AB73" s="50"/>
      <c r="AC73" s="50"/>
      <c r="AD73" s="50"/>
    </row>
    <row r="74" spans="1:30" ht="15" customHeight="1" x14ac:dyDescent="0.25">
      <c r="A74" s="47"/>
      <c r="B74" s="3" t="s">
        <v>44</v>
      </c>
      <c r="C74" s="51" t="s">
        <v>4</v>
      </c>
      <c r="D74" s="52"/>
      <c r="E74" s="52"/>
      <c r="F74" s="53"/>
      <c r="G74" s="51" t="s">
        <v>7</v>
      </c>
      <c r="H74" s="52"/>
      <c r="I74" s="52"/>
      <c r="J74" s="53"/>
      <c r="K74" s="4"/>
      <c r="L74" s="57">
        <v>6</v>
      </c>
      <c r="M74" s="58"/>
      <c r="O74" s="50"/>
      <c r="P74" s="50"/>
      <c r="Q74" s="50"/>
      <c r="R74" s="50"/>
      <c r="S74" s="50"/>
      <c r="T74" s="50"/>
      <c r="U74" s="50"/>
      <c r="V74" s="50"/>
      <c r="W74" s="50"/>
      <c r="X74" s="50"/>
      <c r="Y74" s="50"/>
      <c r="Z74" s="50"/>
      <c r="AA74" s="50"/>
      <c r="AB74" s="50"/>
      <c r="AC74" s="50"/>
      <c r="AD74" s="50"/>
    </row>
    <row r="75" spans="1:30" ht="15" customHeight="1" x14ac:dyDescent="0.25">
      <c r="A75" s="47"/>
      <c r="B75" s="5"/>
      <c r="C75" s="6" t="s">
        <v>18</v>
      </c>
      <c r="D75" s="2" t="s">
        <v>19</v>
      </c>
      <c r="E75" s="2" t="s">
        <v>20</v>
      </c>
      <c r="F75" s="7" t="s">
        <v>21</v>
      </c>
      <c r="G75" s="6" t="s">
        <v>22</v>
      </c>
      <c r="H75" s="2" t="s">
        <v>19</v>
      </c>
      <c r="I75" s="2" t="s">
        <v>20</v>
      </c>
      <c r="J75" s="7" t="s">
        <v>21</v>
      </c>
      <c r="K75" s="8" t="s">
        <v>23</v>
      </c>
      <c r="L75" s="59"/>
      <c r="M75" s="60"/>
      <c r="O75" s="50"/>
      <c r="P75" s="50"/>
      <c r="Q75" s="50"/>
      <c r="R75" s="50"/>
      <c r="S75" s="50"/>
      <c r="T75" s="50"/>
      <c r="U75" s="50"/>
      <c r="V75" s="50"/>
      <c r="W75" s="50"/>
      <c r="X75" s="50"/>
      <c r="Y75" s="50"/>
      <c r="Z75" s="50"/>
      <c r="AA75" s="50"/>
      <c r="AB75" s="50"/>
      <c r="AC75" s="50"/>
      <c r="AD75" s="50"/>
    </row>
    <row r="76" spans="1:30" ht="15" customHeight="1" x14ac:dyDescent="0.25">
      <c r="A76" s="47"/>
      <c r="B76" s="5" t="s">
        <v>24</v>
      </c>
      <c r="C76" s="16">
        <f>C6</f>
        <v>2</v>
      </c>
      <c r="D76" s="22">
        <f>D64-(K64*G66)</f>
        <v>22.567883676072917</v>
      </c>
      <c r="E76" s="35">
        <f>C76/D76</f>
        <v>8.8621513151472611E-2</v>
      </c>
      <c r="F76" s="18">
        <v>1</v>
      </c>
      <c r="G76" s="16">
        <f>C81</f>
        <v>4</v>
      </c>
      <c r="H76" s="22">
        <f>D76</f>
        <v>22.567883676072917</v>
      </c>
      <c r="I76" s="17">
        <f>G76/H76</f>
        <v>0.17724302630294522</v>
      </c>
      <c r="J76" s="18">
        <f>C82</f>
        <v>1</v>
      </c>
      <c r="K76" s="28">
        <f>(E76*F76)+(I76*J76)</f>
        <v>0.26586453945441785</v>
      </c>
      <c r="L76" s="59"/>
      <c r="M76" s="60"/>
      <c r="O76" s="50"/>
      <c r="P76" s="50"/>
      <c r="Q76" s="50"/>
      <c r="R76" s="50"/>
      <c r="S76" s="50"/>
      <c r="T76" s="50"/>
      <c r="U76" s="50"/>
      <c r="V76" s="50"/>
      <c r="W76" s="50"/>
      <c r="X76" s="50"/>
      <c r="Y76" s="50"/>
      <c r="Z76" s="50"/>
      <c r="AA76" s="50"/>
      <c r="AB76" s="50"/>
      <c r="AC76" s="50"/>
      <c r="AD76" s="50"/>
    </row>
    <row r="77" spans="1:30" ht="17.25" customHeight="1" x14ac:dyDescent="0.25">
      <c r="A77" s="47"/>
      <c r="B77" s="5"/>
      <c r="C77" s="9" t="s">
        <v>9</v>
      </c>
      <c r="D77" s="10" t="s">
        <v>25</v>
      </c>
      <c r="E77" s="10" t="s">
        <v>26</v>
      </c>
      <c r="F77" s="2" t="s">
        <v>27</v>
      </c>
      <c r="G77" s="11" t="s">
        <v>28</v>
      </c>
      <c r="H77" s="2"/>
      <c r="I77" s="2"/>
      <c r="J77" s="2"/>
      <c r="K77" s="12"/>
      <c r="L77" s="59"/>
      <c r="M77" s="60"/>
      <c r="O77" s="50"/>
      <c r="P77" s="50"/>
      <c r="Q77" s="50"/>
      <c r="R77" s="50"/>
      <c r="S77" s="50"/>
      <c r="T77" s="50"/>
      <c r="U77" s="50"/>
      <c r="V77" s="50"/>
      <c r="W77" s="50"/>
      <c r="X77" s="50"/>
      <c r="Y77" s="50"/>
      <c r="Z77" s="50"/>
      <c r="AA77" s="50"/>
      <c r="AB77" s="50"/>
      <c r="AC77" s="50"/>
      <c r="AD77" s="50"/>
    </row>
    <row r="78" spans="1:30" ht="15.75" customHeight="1" thickBot="1" x14ac:dyDescent="0.3">
      <c r="A78" s="47"/>
      <c r="B78" s="13" t="s">
        <v>29</v>
      </c>
      <c r="C78" s="19">
        <f>C66</f>
        <v>1.7000000000000001E-2</v>
      </c>
      <c r="D78" s="20">
        <f>C9</f>
        <v>2</v>
      </c>
      <c r="E78" s="20">
        <f>C79</f>
        <v>10</v>
      </c>
      <c r="F78" s="21">
        <f>C80</f>
        <v>1.5</v>
      </c>
      <c r="G78" s="36">
        <f>C78*(D78*E78/F78)</f>
        <v>0.22666666666666668</v>
      </c>
      <c r="H78" s="14"/>
      <c r="I78" s="14"/>
      <c r="J78" s="14"/>
      <c r="K78" s="15"/>
      <c r="L78" s="59"/>
      <c r="M78" s="60"/>
      <c r="O78" s="50"/>
      <c r="P78" s="50"/>
      <c r="Q78" s="50"/>
      <c r="R78" s="50"/>
      <c r="S78" s="50"/>
      <c r="T78" s="50"/>
      <c r="U78" s="50"/>
      <c r="V78" s="50"/>
      <c r="W78" s="50"/>
      <c r="X78" s="50"/>
      <c r="Y78" s="50"/>
      <c r="Z78" s="50"/>
      <c r="AA78" s="50"/>
      <c r="AB78" s="50"/>
      <c r="AC78" s="50"/>
      <c r="AD78" s="50"/>
    </row>
    <row r="79" spans="1:30" x14ac:dyDescent="0.25">
      <c r="A79" s="47"/>
      <c r="B79" s="1" t="s">
        <v>49</v>
      </c>
      <c r="C79" s="32">
        <v>10</v>
      </c>
      <c r="D79" t="s">
        <v>31</v>
      </c>
      <c r="L79" t="s">
        <v>32</v>
      </c>
      <c r="M79" s="39"/>
      <c r="O79" s="50"/>
      <c r="P79" s="50"/>
      <c r="Q79" s="50"/>
      <c r="R79" s="50"/>
      <c r="S79" s="50"/>
      <c r="T79" s="50"/>
      <c r="U79" s="50"/>
      <c r="V79" s="50"/>
      <c r="W79" s="50"/>
      <c r="X79" s="50"/>
      <c r="Y79" s="50"/>
      <c r="Z79" s="50"/>
      <c r="AA79" s="50"/>
      <c r="AB79" s="50"/>
      <c r="AC79" s="50"/>
      <c r="AD79" s="50"/>
    </row>
    <row r="80" spans="1:30" ht="17.25" x14ac:dyDescent="0.25">
      <c r="A80" s="47"/>
      <c r="B80" s="1" t="s">
        <v>11</v>
      </c>
      <c r="C80" s="32">
        <v>1.5</v>
      </c>
      <c r="D80" t="s">
        <v>12</v>
      </c>
      <c r="L80" s="29">
        <f>G78*K76</f>
        <v>6.0262628943001384E-2</v>
      </c>
      <c r="M80" s="39" t="s">
        <v>33</v>
      </c>
      <c r="O80" s="50"/>
      <c r="P80" s="50"/>
      <c r="Q80" s="50"/>
      <c r="R80" s="50"/>
      <c r="S80" s="50"/>
      <c r="T80" s="50"/>
      <c r="U80" s="50"/>
      <c r="V80" s="50"/>
      <c r="W80" s="50"/>
      <c r="X80" s="50"/>
      <c r="Y80" s="50"/>
      <c r="Z80" s="50"/>
      <c r="AA80" s="50"/>
      <c r="AB80" s="50"/>
      <c r="AC80" s="50"/>
      <c r="AD80" s="50"/>
    </row>
    <row r="81" spans="1:30" x14ac:dyDescent="0.25">
      <c r="A81" s="47"/>
      <c r="B81" s="1" t="s">
        <v>34</v>
      </c>
      <c r="C81" s="32">
        <v>4</v>
      </c>
      <c r="D81" t="s">
        <v>5</v>
      </c>
      <c r="L81" s="31">
        <f>L80/C11</f>
        <v>2.5109428726250577E-3</v>
      </c>
      <c r="M81" s="39" t="s">
        <v>35</v>
      </c>
      <c r="O81" s="50"/>
      <c r="P81" s="50"/>
      <c r="Q81" s="50"/>
      <c r="R81" s="50"/>
      <c r="S81" s="50"/>
      <c r="T81" s="50"/>
      <c r="U81" s="50"/>
      <c r="V81" s="50"/>
      <c r="W81" s="50"/>
      <c r="X81" s="50"/>
      <c r="Y81" s="50"/>
      <c r="Z81" s="50"/>
      <c r="AA81" s="50"/>
      <c r="AB81" s="50"/>
      <c r="AC81" s="50"/>
      <c r="AD81" s="50"/>
    </row>
    <row r="82" spans="1:30" x14ac:dyDescent="0.25">
      <c r="A82" s="47"/>
      <c r="B82" s="1" t="s">
        <v>36</v>
      </c>
      <c r="C82" s="32">
        <v>1</v>
      </c>
      <c r="D82" t="s">
        <v>37</v>
      </c>
      <c r="L82" t="s">
        <v>38</v>
      </c>
      <c r="M82" s="39"/>
      <c r="O82" s="50"/>
      <c r="P82" s="50"/>
      <c r="Q82" s="50"/>
      <c r="R82" s="50"/>
      <c r="S82" s="50"/>
      <c r="T82" s="50"/>
      <c r="U82" s="50"/>
      <c r="V82" s="50"/>
      <c r="W82" s="50"/>
      <c r="X82" s="50"/>
      <c r="Y82" s="50"/>
      <c r="Z82" s="50"/>
      <c r="AA82" s="50"/>
      <c r="AB82" s="50"/>
      <c r="AC82" s="50"/>
      <c r="AD82" s="50"/>
    </row>
    <row r="83" spans="1:30" x14ac:dyDescent="0.25">
      <c r="A83" s="47"/>
      <c r="B83" s="1" t="s">
        <v>50</v>
      </c>
      <c r="C83" s="25">
        <f>D88</f>
        <v>22.507621047129916</v>
      </c>
      <c r="D83" t="s">
        <v>19</v>
      </c>
      <c r="E83" s="2"/>
      <c r="F83" s="2"/>
      <c r="G83" s="2"/>
      <c r="L83" s="29">
        <f>C11-C83</f>
        <v>1.4923789528700837</v>
      </c>
      <c r="M83" s="39" t="s">
        <v>33</v>
      </c>
      <c r="O83" s="50"/>
      <c r="P83" s="50"/>
      <c r="Q83" s="50"/>
      <c r="R83" s="50"/>
      <c r="S83" s="50"/>
      <c r="T83" s="50"/>
      <c r="U83" s="50"/>
      <c r="V83" s="50"/>
      <c r="W83" s="50"/>
      <c r="X83" s="50"/>
      <c r="Y83" s="50"/>
      <c r="Z83" s="50"/>
      <c r="AA83" s="50"/>
      <c r="AB83" s="50"/>
      <c r="AC83" s="50"/>
      <c r="AD83" s="50"/>
    </row>
    <row r="84" spans="1:30" x14ac:dyDescent="0.25">
      <c r="A84" s="47"/>
      <c r="B84" s="1"/>
      <c r="C84" s="23"/>
      <c r="E84" s="2"/>
      <c r="F84" s="2"/>
      <c r="G84" s="2"/>
      <c r="L84" s="31">
        <f>L83/C11</f>
        <v>6.2182456369586823E-2</v>
      </c>
      <c r="M84" s="39" t="s">
        <v>35</v>
      </c>
      <c r="O84" s="50"/>
      <c r="P84" s="50"/>
      <c r="Q84" s="50"/>
      <c r="R84" s="50"/>
      <c r="S84" s="50"/>
      <c r="T84" s="50"/>
      <c r="U84" s="50"/>
      <c r="V84" s="50"/>
      <c r="W84" s="50"/>
      <c r="X84" s="50"/>
      <c r="Y84" s="50"/>
      <c r="Z84" s="50"/>
      <c r="AA84" s="50"/>
      <c r="AB84" s="50"/>
      <c r="AC84" s="50"/>
      <c r="AD84" s="50"/>
    </row>
    <row r="85" spans="1:30" ht="15.75" thickBot="1" x14ac:dyDescent="0.3">
      <c r="A85" s="47"/>
      <c r="B85" s="1"/>
      <c r="C85" s="23"/>
      <c r="E85" s="2"/>
      <c r="F85" s="2"/>
      <c r="G85" s="2"/>
      <c r="L85" s="33">
        <f>L73+C79</f>
        <v>260</v>
      </c>
      <c r="M85" s="39" t="s">
        <v>39</v>
      </c>
      <c r="O85" s="50"/>
      <c r="P85" s="50"/>
      <c r="Q85" s="50"/>
      <c r="R85" s="50"/>
      <c r="S85" s="50"/>
      <c r="T85" s="50"/>
      <c r="U85" s="50"/>
      <c r="V85" s="50"/>
      <c r="W85" s="50"/>
      <c r="X85" s="50"/>
      <c r="Y85" s="50"/>
      <c r="Z85" s="50"/>
      <c r="AA85" s="50"/>
      <c r="AB85" s="50"/>
      <c r="AC85" s="50"/>
      <c r="AD85" s="50"/>
    </row>
    <row r="86" spans="1:30" ht="15" customHeight="1" x14ac:dyDescent="0.25">
      <c r="A86" s="47"/>
      <c r="B86" s="3" t="s">
        <v>45</v>
      </c>
      <c r="C86" s="51" t="s">
        <v>4</v>
      </c>
      <c r="D86" s="52"/>
      <c r="E86" s="52"/>
      <c r="F86" s="53"/>
      <c r="G86" s="51" t="s">
        <v>7</v>
      </c>
      <c r="H86" s="52"/>
      <c r="I86" s="52"/>
      <c r="J86" s="53"/>
      <c r="K86" s="4"/>
      <c r="L86" s="57">
        <v>7</v>
      </c>
      <c r="M86" s="58"/>
      <c r="O86" s="50"/>
      <c r="P86" s="50"/>
      <c r="Q86" s="50"/>
      <c r="R86" s="50"/>
      <c r="S86" s="50"/>
      <c r="T86" s="50"/>
      <c r="U86" s="50"/>
      <c r="V86" s="50"/>
      <c r="W86" s="50"/>
      <c r="X86" s="50"/>
      <c r="Y86" s="50"/>
      <c r="Z86" s="50"/>
      <c r="AA86" s="50"/>
      <c r="AB86" s="50"/>
      <c r="AC86" s="50"/>
      <c r="AD86" s="50"/>
    </row>
    <row r="87" spans="1:30" ht="15" customHeight="1" x14ac:dyDescent="0.25">
      <c r="A87" s="47"/>
      <c r="B87" s="5"/>
      <c r="C87" s="6" t="s">
        <v>18</v>
      </c>
      <c r="D87" s="2" t="s">
        <v>19</v>
      </c>
      <c r="E87" s="2" t="s">
        <v>20</v>
      </c>
      <c r="F87" s="7" t="s">
        <v>21</v>
      </c>
      <c r="G87" s="6" t="s">
        <v>22</v>
      </c>
      <c r="H87" s="2" t="s">
        <v>19</v>
      </c>
      <c r="I87" s="2" t="s">
        <v>20</v>
      </c>
      <c r="J87" s="7" t="s">
        <v>21</v>
      </c>
      <c r="K87" s="8" t="s">
        <v>23</v>
      </c>
      <c r="L87" s="59"/>
      <c r="M87" s="60"/>
      <c r="O87" s="50"/>
      <c r="P87" s="50"/>
      <c r="Q87" s="50"/>
      <c r="R87" s="50"/>
      <c r="S87" s="50"/>
      <c r="T87" s="50"/>
      <c r="U87" s="50"/>
      <c r="V87" s="50"/>
      <c r="W87" s="50"/>
      <c r="X87" s="50"/>
      <c r="Y87" s="50"/>
      <c r="Z87" s="50"/>
      <c r="AA87" s="50"/>
      <c r="AB87" s="50"/>
      <c r="AC87" s="50"/>
      <c r="AD87" s="50"/>
    </row>
    <row r="88" spans="1:30" ht="15" customHeight="1" x14ac:dyDescent="0.25">
      <c r="A88" s="47"/>
      <c r="B88" s="5" t="s">
        <v>24</v>
      </c>
      <c r="C88" s="16">
        <f>C6</f>
        <v>2</v>
      </c>
      <c r="D88" s="22">
        <f>D76-(K76*G78)</f>
        <v>22.507621047129916</v>
      </c>
      <c r="E88" s="35">
        <f>C88/D88</f>
        <v>8.8858791242845819E-2</v>
      </c>
      <c r="F88" s="18">
        <v>1</v>
      </c>
      <c r="G88" s="16">
        <f>C93</f>
        <v>4</v>
      </c>
      <c r="H88" s="22">
        <f>D88</f>
        <v>22.507621047129916</v>
      </c>
      <c r="I88" s="17">
        <f>G88/H88</f>
        <v>0.17771758248569164</v>
      </c>
      <c r="J88" s="18">
        <f>C94</f>
        <v>1</v>
      </c>
      <c r="K88" s="28">
        <f>(E88*F88)+(I88*J88)</f>
        <v>0.26657637372853749</v>
      </c>
      <c r="L88" s="59"/>
      <c r="M88" s="60"/>
      <c r="O88" s="50"/>
      <c r="P88" s="50"/>
      <c r="Q88" s="50"/>
      <c r="R88" s="50"/>
      <c r="S88" s="50"/>
      <c r="T88" s="50"/>
      <c r="U88" s="50"/>
      <c r="V88" s="50"/>
      <c r="W88" s="50"/>
      <c r="X88" s="50"/>
      <c r="Y88" s="50"/>
      <c r="Z88" s="50"/>
      <c r="AA88" s="50"/>
      <c r="AB88" s="50"/>
      <c r="AC88" s="50"/>
      <c r="AD88" s="50"/>
    </row>
    <row r="89" spans="1:30" ht="17.25" customHeight="1" x14ac:dyDescent="0.25">
      <c r="A89" s="47"/>
      <c r="B89" s="5"/>
      <c r="C89" s="9" t="s">
        <v>9</v>
      </c>
      <c r="D89" s="10" t="s">
        <v>25</v>
      </c>
      <c r="E89" s="10" t="s">
        <v>26</v>
      </c>
      <c r="F89" s="2" t="s">
        <v>27</v>
      </c>
      <c r="G89" s="11" t="s">
        <v>28</v>
      </c>
      <c r="H89" s="2"/>
      <c r="I89" s="2"/>
      <c r="J89" s="2"/>
      <c r="K89" s="12"/>
      <c r="L89" s="59"/>
      <c r="M89" s="60"/>
      <c r="O89" s="50"/>
      <c r="P89" s="50"/>
      <c r="Q89" s="50"/>
      <c r="R89" s="50"/>
      <c r="S89" s="50"/>
      <c r="T89" s="50"/>
      <c r="U89" s="50"/>
      <c r="V89" s="50"/>
      <c r="W89" s="50"/>
      <c r="X89" s="50"/>
      <c r="Y89" s="50"/>
      <c r="Z89" s="50"/>
      <c r="AA89" s="50"/>
      <c r="AB89" s="50"/>
      <c r="AC89" s="50"/>
      <c r="AD89" s="50"/>
    </row>
    <row r="90" spans="1:30" ht="15.75" customHeight="1" thickBot="1" x14ac:dyDescent="0.3">
      <c r="A90" s="47"/>
      <c r="B90" s="13" t="s">
        <v>29</v>
      </c>
      <c r="C90" s="19">
        <f>C78</f>
        <v>1.7000000000000001E-2</v>
      </c>
      <c r="D90" s="20">
        <f>C9</f>
        <v>2</v>
      </c>
      <c r="E90" s="20">
        <f>C91</f>
        <v>10</v>
      </c>
      <c r="F90" s="21">
        <f>C92</f>
        <v>1.5</v>
      </c>
      <c r="G90" s="36">
        <f>C90*(D90*E90/F90)</f>
        <v>0.22666666666666668</v>
      </c>
      <c r="H90" s="14"/>
      <c r="I90" s="14"/>
      <c r="J90" s="14"/>
      <c r="K90" s="15"/>
      <c r="L90" s="59"/>
      <c r="M90" s="60"/>
      <c r="O90" s="50"/>
      <c r="P90" s="50"/>
      <c r="Q90" s="50"/>
      <c r="R90" s="50"/>
      <c r="S90" s="50"/>
      <c r="T90" s="50"/>
      <c r="U90" s="50"/>
      <c r="V90" s="50"/>
      <c r="W90" s="50"/>
      <c r="X90" s="50"/>
      <c r="Y90" s="50"/>
      <c r="Z90" s="50"/>
      <c r="AA90" s="50"/>
      <c r="AB90" s="50"/>
      <c r="AC90" s="50"/>
      <c r="AD90" s="50"/>
    </row>
    <row r="91" spans="1:30" x14ac:dyDescent="0.25">
      <c r="A91" s="47"/>
      <c r="B91" s="1" t="s">
        <v>49</v>
      </c>
      <c r="C91" s="32">
        <v>10</v>
      </c>
      <c r="D91" t="s">
        <v>31</v>
      </c>
      <c r="L91" t="s">
        <v>32</v>
      </c>
      <c r="M91" s="39"/>
      <c r="O91" s="50"/>
      <c r="P91" s="50"/>
      <c r="Q91" s="50"/>
      <c r="R91" s="50"/>
      <c r="S91" s="50"/>
      <c r="T91" s="50"/>
      <c r="U91" s="50"/>
      <c r="V91" s="50"/>
      <c r="W91" s="50"/>
      <c r="X91" s="50"/>
      <c r="Y91" s="50"/>
      <c r="Z91" s="50"/>
      <c r="AA91" s="50"/>
      <c r="AB91" s="50"/>
      <c r="AC91" s="50"/>
      <c r="AD91" s="50"/>
    </row>
    <row r="92" spans="1:30" ht="17.25" x14ac:dyDescent="0.25">
      <c r="A92" s="47"/>
      <c r="B92" s="1" t="s">
        <v>11</v>
      </c>
      <c r="C92" s="32">
        <v>1.5</v>
      </c>
      <c r="D92" t="s">
        <v>12</v>
      </c>
      <c r="L92" s="29">
        <f>G90*K88</f>
        <v>6.042397804513517E-2</v>
      </c>
      <c r="M92" s="39" t="s">
        <v>33</v>
      </c>
      <c r="O92" s="50"/>
      <c r="P92" s="50"/>
      <c r="Q92" s="50"/>
      <c r="R92" s="50"/>
      <c r="S92" s="50"/>
      <c r="T92" s="50"/>
      <c r="U92" s="50"/>
      <c r="V92" s="50"/>
      <c r="W92" s="50"/>
      <c r="X92" s="50"/>
      <c r="Y92" s="50"/>
      <c r="Z92" s="50"/>
      <c r="AA92" s="50"/>
      <c r="AB92" s="50"/>
      <c r="AC92" s="50"/>
      <c r="AD92" s="50"/>
    </row>
    <row r="93" spans="1:30" x14ac:dyDescent="0.25">
      <c r="A93" s="47"/>
      <c r="B93" s="1" t="s">
        <v>34</v>
      </c>
      <c r="C93" s="32">
        <v>4</v>
      </c>
      <c r="D93" t="s">
        <v>5</v>
      </c>
      <c r="L93" s="31">
        <f>L92/C11</f>
        <v>2.5176657518806321E-3</v>
      </c>
      <c r="M93" s="39" t="s">
        <v>35</v>
      </c>
      <c r="O93" s="50"/>
      <c r="P93" s="50"/>
      <c r="Q93" s="50"/>
      <c r="R93" s="50"/>
      <c r="S93" s="50"/>
      <c r="T93" s="50"/>
      <c r="U93" s="50"/>
      <c r="V93" s="50"/>
      <c r="W93" s="50"/>
      <c r="X93" s="50"/>
      <c r="Y93" s="50"/>
      <c r="Z93" s="50"/>
      <c r="AA93" s="50"/>
      <c r="AB93" s="50"/>
      <c r="AC93" s="50"/>
      <c r="AD93" s="50"/>
    </row>
    <row r="94" spans="1:30" x14ac:dyDescent="0.25">
      <c r="A94" s="47"/>
      <c r="B94" s="1" t="s">
        <v>36</v>
      </c>
      <c r="C94" s="32">
        <v>1</v>
      </c>
      <c r="D94" t="s">
        <v>37</v>
      </c>
      <c r="L94" t="s">
        <v>38</v>
      </c>
      <c r="M94" s="39"/>
      <c r="O94" s="50"/>
      <c r="P94" s="50"/>
      <c r="Q94" s="50"/>
      <c r="R94" s="50"/>
      <c r="S94" s="50"/>
      <c r="T94" s="50"/>
      <c r="U94" s="50"/>
      <c r="V94" s="50"/>
      <c r="W94" s="50"/>
      <c r="X94" s="50"/>
      <c r="Y94" s="50"/>
      <c r="Z94" s="50"/>
      <c r="AA94" s="50"/>
      <c r="AB94" s="50"/>
      <c r="AC94" s="50"/>
      <c r="AD94" s="50"/>
    </row>
    <row r="95" spans="1:30" x14ac:dyDescent="0.25">
      <c r="A95" s="47"/>
      <c r="B95" s="1" t="s">
        <v>50</v>
      </c>
      <c r="C95" s="25">
        <f>D100</f>
        <v>22.44719706908478</v>
      </c>
      <c r="D95" t="s">
        <v>19</v>
      </c>
      <c r="E95" s="2"/>
      <c r="F95" s="2"/>
      <c r="G95" s="2"/>
      <c r="L95" s="29">
        <f>C11-C95</f>
        <v>1.5528029309152203</v>
      </c>
      <c r="M95" s="39" t="s">
        <v>33</v>
      </c>
      <c r="O95" s="50"/>
      <c r="P95" s="50"/>
      <c r="Q95" s="50"/>
      <c r="R95" s="50"/>
      <c r="S95" s="50"/>
      <c r="T95" s="50"/>
      <c r="U95" s="50"/>
      <c r="V95" s="50"/>
      <c r="W95" s="50"/>
      <c r="X95" s="50"/>
      <c r="Y95" s="50"/>
      <c r="Z95" s="50"/>
      <c r="AA95" s="50"/>
      <c r="AB95" s="50"/>
      <c r="AC95" s="50"/>
      <c r="AD95" s="50"/>
    </row>
    <row r="96" spans="1:30" x14ac:dyDescent="0.25">
      <c r="A96" s="47"/>
      <c r="B96" s="1"/>
      <c r="C96" s="23"/>
      <c r="E96" s="2"/>
      <c r="F96" s="2"/>
      <c r="G96" s="2"/>
      <c r="L96" s="31">
        <f>L95/C11</f>
        <v>6.4700122121467515E-2</v>
      </c>
      <c r="M96" s="39" t="s">
        <v>35</v>
      </c>
      <c r="O96" s="50"/>
      <c r="P96" s="50"/>
      <c r="Q96" s="50"/>
      <c r="R96" s="50"/>
      <c r="S96" s="50"/>
      <c r="T96" s="50"/>
      <c r="U96" s="50"/>
      <c r="V96" s="50"/>
      <c r="W96" s="50"/>
      <c r="X96" s="50"/>
      <c r="Y96" s="50"/>
      <c r="Z96" s="50"/>
      <c r="AA96" s="50"/>
      <c r="AB96" s="50"/>
      <c r="AC96" s="50"/>
      <c r="AD96" s="50"/>
    </row>
    <row r="97" spans="1:30" ht="15.75" thickBot="1" x14ac:dyDescent="0.3">
      <c r="A97" s="47"/>
      <c r="B97" s="1"/>
      <c r="C97" s="23"/>
      <c r="E97" s="2"/>
      <c r="F97" s="2"/>
      <c r="G97" s="2"/>
      <c r="L97" s="33">
        <f>L85+C91</f>
        <v>270</v>
      </c>
      <c r="M97" s="39" t="s">
        <v>39</v>
      </c>
      <c r="O97" s="50"/>
      <c r="P97" s="50"/>
      <c r="Q97" s="50"/>
      <c r="R97" s="50"/>
      <c r="S97" s="50"/>
      <c r="T97" s="50"/>
      <c r="U97" s="50"/>
      <c r="V97" s="50"/>
      <c r="W97" s="50"/>
      <c r="X97" s="50"/>
      <c r="Y97" s="50"/>
      <c r="Z97" s="50"/>
      <c r="AA97" s="50"/>
      <c r="AB97" s="50"/>
      <c r="AC97" s="50"/>
      <c r="AD97" s="50"/>
    </row>
    <row r="98" spans="1:30" ht="15" customHeight="1" x14ac:dyDescent="0.25">
      <c r="A98" s="47"/>
      <c r="B98" s="3" t="s">
        <v>46</v>
      </c>
      <c r="C98" s="51" t="s">
        <v>4</v>
      </c>
      <c r="D98" s="52"/>
      <c r="E98" s="52"/>
      <c r="F98" s="53"/>
      <c r="G98" s="51" t="s">
        <v>7</v>
      </c>
      <c r="H98" s="52"/>
      <c r="I98" s="52"/>
      <c r="J98" s="53"/>
      <c r="K98" s="4"/>
      <c r="L98" s="57">
        <v>8</v>
      </c>
      <c r="M98" s="58"/>
      <c r="O98" s="50"/>
      <c r="P98" s="50"/>
      <c r="Q98" s="50"/>
      <c r="R98" s="50"/>
      <c r="S98" s="50"/>
      <c r="T98" s="50"/>
      <c r="U98" s="50"/>
      <c r="V98" s="50"/>
      <c r="W98" s="50"/>
      <c r="X98" s="50"/>
      <c r="Y98" s="50"/>
      <c r="Z98" s="50"/>
      <c r="AA98" s="50"/>
      <c r="AB98" s="50"/>
      <c r="AC98" s="50"/>
      <c r="AD98" s="50"/>
    </row>
    <row r="99" spans="1:30" ht="15" customHeight="1" x14ac:dyDescent="0.25">
      <c r="A99" s="47"/>
      <c r="B99" s="5"/>
      <c r="C99" s="6" t="s">
        <v>18</v>
      </c>
      <c r="D99" s="2" t="s">
        <v>19</v>
      </c>
      <c r="E99" s="2" t="s">
        <v>20</v>
      </c>
      <c r="F99" s="7" t="s">
        <v>21</v>
      </c>
      <c r="G99" s="6" t="s">
        <v>22</v>
      </c>
      <c r="H99" s="2" t="s">
        <v>19</v>
      </c>
      <c r="I99" s="2" t="s">
        <v>20</v>
      </c>
      <c r="J99" s="7" t="s">
        <v>21</v>
      </c>
      <c r="K99" s="8" t="s">
        <v>23</v>
      </c>
      <c r="L99" s="59"/>
      <c r="M99" s="60"/>
      <c r="O99" s="50"/>
      <c r="P99" s="50"/>
      <c r="Q99" s="50"/>
      <c r="R99" s="50"/>
      <c r="S99" s="50"/>
      <c r="T99" s="50"/>
      <c r="U99" s="50"/>
      <c r="V99" s="50"/>
      <c r="W99" s="50"/>
      <c r="X99" s="50"/>
      <c r="Y99" s="50"/>
      <c r="Z99" s="50"/>
      <c r="AA99" s="50"/>
      <c r="AB99" s="50"/>
      <c r="AC99" s="50"/>
      <c r="AD99" s="50"/>
    </row>
    <row r="100" spans="1:30" ht="15" customHeight="1" x14ac:dyDescent="0.25">
      <c r="A100" s="47"/>
      <c r="B100" s="5" t="s">
        <v>24</v>
      </c>
      <c r="C100" s="16">
        <f>C6</f>
        <v>2</v>
      </c>
      <c r="D100" s="22">
        <f>D88-(K88*G90)</f>
        <v>22.44719706908478</v>
      </c>
      <c r="E100" s="35">
        <f>C100/D100</f>
        <v>8.9097983763615801E-2</v>
      </c>
      <c r="F100" s="18">
        <v>1</v>
      </c>
      <c r="G100" s="16">
        <f>C105</f>
        <v>4</v>
      </c>
      <c r="H100" s="22">
        <f>D100</f>
        <v>22.44719706908478</v>
      </c>
      <c r="I100" s="17">
        <f>G100/H100</f>
        <v>0.1781959675272316</v>
      </c>
      <c r="J100" s="18">
        <f>C106</f>
        <v>1</v>
      </c>
      <c r="K100" s="28">
        <f>(E100*F100)+(I100*J100)</f>
        <v>0.26729395129084743</v>
      </c>
      <c r="L100" s="59"/>
      <c r="M100" s="60"/>
      <c r="O100" s="50"/>
      <c r="P100" s="50"/>
      <c r="Q100" s="50"/>
      <c r="R100" s="50"/>
      <c r="S100" s="50"/>
      <c r="T100" s="50"/>
      <c r="U100" s="50"/>
      <c r="V100" s="50"/>
      <c r="W100" s="50"/>
      <c r="X100" s="50"/>
      <c r="Y100" s="50"/>
      <c r="Z100" s="50"/>
      <c r="AA100" s="50"/>
      <c r="AB100" s="50"/>
      <c r="AC100" s="50"/>
      <c r="AD100" s="50"/>
    </row>
    <row r="101" spans="1:30" ht="17.25" customHeight="1" x14ac:dyDescent="0.25">
      <c r="A101" s="47"/>
      <c r="B101" s="5"/>
      <c r="C101" s="9" t="s">
        <v>9</v>
      </c>
      <c r="D101" s="10" t="s">
        <v>25</v>
      </c>
      <c r="E101" s="10" t="s">
        <v>26</v>
      </c>
      <c r="F101" s="2" t="s">
        <v>27</v>
      </c>
      <c r="G101" s="11" t="s">
        <v>28</v>
      </c>
      <c r="H101" s="2"/>
      <c r="I101" s="2"/>
      <c r="J101" s="2"/>
      <c r="K101" s="12"/>
      <c r="L101" s="59"/>
      <c r="M101" s="60"/>
      <c r="O101" s="50"/>
      <c r="P101" s="50"/>
      <c r="Q101" s="50"/>
      <c r="R101" s="50"/>
      <c r="S101" s="50"/>
      <c r="T101" s="50"/>
      <c r="U101" s="50"/>
      <c r="V101" s="50"/>
      <c r="W101" s="50"/>
      <c r="X101" s="50"/>
      <c r="Y101" s="50"/>
      <c r="Z101" s="50"/>
      <c r="AA101" s="50"/>
      <c r="AB101" s="50"/>
      <c r="AC101" s="50"/>
      <c r="AD101" s="50"/>
    </row>
    <row r="102" spans="1:30" ht="15.75" customHeight="1" thickBot="1" x14ac:dyDescent="0.3">
      <c r="A102" s="47"/>
      <c r="B102" s="13" t="s">
        <v>29</v>
      </c>
      <c r="C102" s="19">
        <f>C90</f>
        <v>1.7000000000000001E-2</v>
      </c>
      <c r="D102" s="20">
        <f>C9</f>
        <v>2</v>
      </c>
      <c r="E102" s="20">
        <f>C103</f>
        <v>20</v>
      </c>
      <c r="F102" s="21">
        <f>C104</f>
        <v>1.5</v>
      </c>
      <c r="G102" s="36">
        <f>C102*(D102*E102/F102)</f>
        <v>0.45333333333333337</v>
      </c>
      <c r="H102" s="14"/>
      <c r="I102" s="14"/>
      <c r="J102" s="14"/>
      <c r="K102" s="15"/>
      <c r="L102" s="59"/>
      <c r="M102" s="60"/>
      <c r="O102" s="50"/>
      <c r="P102" s="50"/>
      <c r="Q102" s="50"/>
      <c r="R102" s="50"/>
      <c r="S102" s="50"/>
      <c r="T102" s="50"/>
      <c r="U102" s="50"/>
      <c r="V102" s="50"/>
      <c r="W102" s="50"/>
      <c r="X102" s="50"/>
      <c r="Y102" s="50"/>
      <c r="Z102" s="50"/>
      <c r="AA102" s="50"/>
      <c r="AB102" s="50"/>
      <c r="AC102" s="50"/>
      <c r="AD102" s="50"/>
    </row>
    <row r="103" spans="1:30" x14ac:dyDescent="0.25">
      <c r="A103" s="47"/>
      <c r="B103" s="1" t="s">
        <v>49</v>
      </c>
      <c r="C103" s="32">
        <v>20</v>
      </c>
      <c r="D103" t="s">
        <v>31</v>
      </c>
      <c r="L103" t="s">
        <v>32</v>
      </c>
      <c r="M103" s="39"/>
      <c r="O103" s="50"/>
      <c r="P103" s="50"/>
      <c r="Q103" s="50"/>
      <c r="R103" s="50"/>
      <c r="S103" s="50"/>
      <c r="T103" s="50"/>
      <c r="U103" s="50"/>
      <c r="V103" s="50"/>
      <c r="W103" s="50"/>
      <c r="X103" s="50"/>
      <c r="Y103" s="50"/>
      <c r="Z103" s="50"/>
      <c r="AA103" s="50"/>
      <c r="AB103" s="50"/>
      <c r="AC103" s="50"/>
      <c r="AD103" s="50"/>
    </row>
    <row r="104" spans="1:30" ht="17.25" x14ac:dyDescent="0.25">
      <c r="A104" s="47"/>
      <c r="B104" s="1" t="s">
        <v>11</v>
      </c>
      <c r="C104" s="32">
        <v>1.5</v>
      </c>
      <c r="D104" t="s">
        <v>12</v>
      </c>
      <c r="L104" s="29">
        <f>G102*K100</f>
        <v>0.1211732579185175</v>
      </c>
      <c r="M104" s="39" t="s">
        <v>33</v>
      </c>
      <c r="O104" s="50"/>
      <c r="P104" s="50"/>
      <c r="Q104" s="50"/>
      <c r="R104" s="50"/>
      <c r="S104" s="50"/>
      <c r="T104" s="50"/>
      <c r="U104" s="50"/>
      <c r="V104" s="50"/>
      <c r="W104" s="50"/>
      <c r="X104" s="50"/>
      <c r="Y104" s="50"/>
      <c r="Z104" s="50"/>
      <c r="AA104" s="50"/>
      <c r="AB104" s="50"/>
      <c r="AC104" s="50"/>
      <c r="AD104" s="50"/>
    </row>
    <row r="105" spans="1:30" x14ac:dyDescent="0.25">
      <c r="A105" s="47"/>
      <c r="B105" s="1" t="s">
        <v>34</v>
      </c>
      <c r="C105" s="32">
        <v>4</v>
      </c>
      <c r="D105" t="s">
        <v>5</v>
      </c>
      <c r="L105" s="31">
        <f>L104/C11</f>
        <v>5.0488857466048963E-3</v>
      </c>
      <c r="M105" s="39" t="s">
        <v>35</v>
      </c>
      <c r="O105" s="50"/>
      <c r="P105" s="50"/>
      <c r="Q105" s="50"/>
      <c r="R105" s="50"/>
      <c r="S105" s="50"/>
      <c r="T105" s="50"/>
      <c r="U105" s="50"/>
      <c r="V105" s="50"/>
      <c r="W105" s="50"/>
      <c r="X105" s="50"/>
      <c r="Y105" s="50"/>
      <c r="Z105" s="50"/>
      <c r="AA105" s="50"/>
      <c r="AB105" s="50"/>
      <c r="AC105" s="50"/>
      <c r="AD105" s="50"/>
    </row>
    <row r="106" spans="1:30" x14ac:dyDescent="0.25">
      <c r="A106" s="47"/>
      <c r="B106" s="1" t="s">
        <v>36</v>
      </c>
      <c r="C106" s="32">
        <v>1</v>
      </c>
      <c r="D106" t="s">
        <v>37</v>
      </c>
      <c r="L106" t="s">
        <v>38</v>
      </c>
      <c r="M106" s="39"/>
      <c r="O106" s="50"/>
      <c r="P106" s="50"/>
      <c r="Q106" s="50"/>
      <c r="R106" s="50"/>
      <c r="S106" s="50"/>
      <c r="T106" s="50"/>
      <c r="U106" s="50"/>
      <c r="V106" s="50"/>
      <c r="W106" s="50"/>
      <c r="X106" s="50"/>
      <c r="Y106" s="50"/>
      <c r="Z106" s="50"/>
      <c r="AA106" s="50"/>
      <c r="AB106" s="50"/>
      <c r="AC106" s="50"/>
      <c r="AD106" s="50"/>
    </row>
    <row r="107" spans="1:30" x14ac:dyDescent="0.25">
      <c r="A107" s="47"/>
      <c r="B107" s="1" t="s">
        <v>50</v>
      </c>
      <c r="C107" s="25">
        <f>D112</f>
        <v>22.326023811166262</v>
      </c>
      <c r="D107" t="s">
        <v>19</v>
      </c>
      <c r="E107" s="2"/>
      <c r="F107" s="2"/>
      <c r="G107" s="2"/>
      <c r="L107" s="29">
        <f>C11-C107</f>
        <v>1.6739761888337377</v>
      </c>
      <c r="M107" s="39" t="s">
        <v>33</v>
      </c>
      <c r="O107" s="50"/>
      <c r="P107" s="50"/>
      <c r="Q107" s="50"/>
      <c r="R107" s="50"/>
      <c r="S107" s="50"/>
      <c r="T107" s="50"/>
      <c r="U107" s="50"/>
      <c r="V107" s="50"/>
      <c r="W107" s="50"/>
      <c r="X107" s="50"/>
      <c r="Y107" s="50"/>
      <c r="Z107" s="50"/>
      <c r="AA107" s="50"/>
      <c r="AB107" s="50"/>
      <c r="AC107" s="50"/>
      <c r="AD107" s="50"/>
    </row>
    <row r="108" spans="1:30" x14ac:dyDescent="0.25">
      <c r="A108" s="47"/>
      <c r="B108" s="1"/>
      <c r="C108" s="23"/>
      <c r="E108" s="2"/>
      <c r="F108" s="2"/>
      <c r="G108" s="2"/>
      <c r="L108" s="31">
        <f>L107/C11</f>
        <v>6.9749007868072407E-2</v>
      </c>
      <c r="M108" s="39" t="s">
        <v>35</v>
      </c>
      <c r="O108" s="50"/>
      <c r="P108" s="50"/>
      <c r="Q108" s="50"/>
      <c r="R108" s="50"/>
      <c r="S108" s="50"/>
      <c r="T108" s="50"/>
      <c r="U108" s="50"/>
      <c r="V108" s="50"/>
      <c r="W108" s="50"/>
      <c r="X108" s="50"/>
      <c r="Y108" s="50"/>
      <c r="Z108" s="50"/>
      <c r="AA108" s="50"/>
      <c r="AB108" s="50"/>
      <c r="AC108" s="50"/>
      <c r="AD108" s="50"/>
    </row>
    <row r="109" spans="1:30" ht="15.75" thickBot="1" x14ac:dyDescent="0.3">
      <c r="A109" s="47"/>
      <c r="B109" s="1"/>
      <c r="C109" s="23"/>
      <c r="E109" s="2"/>
      <c r="F109" s="2"/>
      <c r="G109" s="2"/>
      <c r="L109" s="33">
        <f>L97+C103</f>
        <v>290</v>
      </c>
      <c r="M109" s="39" t="s">
        <v>39</v>
      </c>
      <c r="O109" s="50"/>
      <c r="P109" s="50"/>
      <c r="Q109" s="50"/>
      <c r="R109" s="50"/>
      <c r="S109" s="50"/>
      <c r="T109" s="50"/>
      <c r="U109" s="50"/>
      <c r="V109" s="50"/>
      <c r="W109" s="50"/>
      <c r="X109" s="50"/>
      <c r="Y109" s="50"/>
      <c r="Z109" s="50"/>
      <c r="AA109" s="50"/>
      <c r="AB109" s="50"/>
      <c r="AC109" s="50"/>
      <c r="AD109" s="50"/>
    </row>
    <row r="110" spans="1:30" ht="15" customHeight="1" x14ac:dyDescent="0.25">
      <c r="A110" s="47"/>
      <c r="B110" s="3" t="s">
        <v>47</v>
      </c>
      <c r="C110" s="51" t="s">
        <v>4</v>
      </c>
      <c r="D110" s="52"/>
      <c r="E110" s="52"/>
      <c r="F110" s="53"/>
      <c r="G110" s="51" t="s">
        <v>7</v>
      </c>
      <c r="H110" s="52"/>
      <c r="I110" s="52"/>
      <c r="J110" s="53"/>
      <c r="K110" s="4"/>
      <c r="L110" s="57">
        <v>9</v>
      </c>
      <c r="M110" s="58"/>
      <c r="O110" s="50"/>
      <c r="P110" s="50"/>
      <c r="Q110" s="50"/>
      <c r="R110" s="50"/>
      <c r="S110" s="50"/>
      <c r="T110" s="50"/>
      <c r="U110" s="50"/>
      <c r="V110" s="50"/>
      <c r="W110" s="50"/>
      <c r="X110" s="50"/>
      <c r="Y110" s="50"/>
      <c r="Z110" s="50"/>
      <c r="AA110" s="50"/>
      <c r="AB110" s="50"/>
      <c r="AC110" s="50"/>
      <c r="AD110" s="50"/>
    </row>
    <row r="111" spans="1:30" ht="15" customHeight="1" x14ac:dyDescent="0.25">
      <c r="A111" s="47"/>
      <c r="B111" s="5"/>
      <c r="C111" s="6" t="s">
        <v>18</v>
      </c>
      <c r="D111" s="2" t="s">
        <v>19</v>
      </c>
      <c r="E111" s="2" t="s">
        <v>20</v>
      </c>
      <c r="F111" s="7" t="s">
        <v>21</v>
      </c>
      <c r="G111" s="6" t="s">
        <v>22</v>
      </c>
      <c r="H111" s="2" t="s">
        <v>19</v>
      </c>
      <c r="I111" s="2" t="s">
        <v>20</v>
      </c>
      <c r="J111" s="7" t="s">
        <v>21</v>
      </c>
      <c r="K111" s="8" t="s">
        <v>23</v>
      </c>
      <c r="L111" s="59"/>
      <c r="M111" s="60"/>
      <c r="O111" s="50"/>
      <c r="P111" s="50"/>
      <c r="Q111" s="50"/>
      <c r="R111" s="50"/>
      <c r="S111" s="50"/>
      <c r="T111" s="50"/>
      <c r="U111" s="50"/>
      <c r="V111" s="50"/>
      <c r="W111" s="50"/>
      <c r="X111" s="50"/>
      <c r="Y111" s="50"/>
      <c r="Z111" s="50"/>
      <c r="AA111" s="50"/>
      <c r="AB111" s="50"/>
      <c r="AC111" s="50"/>
      <c r="AD111" s="50"/>
    </row>
    <row r="112" spans="1:30" ht="15" customHeight="1" x14ac:dyDescent="0.25">
      <c r="A112" s="47"/>
      <c r="B112" s="5" t="s">
        <v>24</v>
      </c>
      <c r="C112" s="16">
        <f>C6</f>
        <v>2</v>
      </c>
      <c r="D112" s="22">
        <f>D100-(K100*G102)</f>
        <v>22.326023811166262</v>
      </c>
      <c r="E112" s="35">
        <f>C112/D112</f>
        <v>8.9581558136640024E-2</v>
      </c>
      <c r="F112" s="18">
        <v>1</v>
      </c>
      <c r="G112" s="16">
        <f>C117</f>
        <v>4</v>
      </c>
      <c r="H112" s="22">
        <f>D112</f>
        <v>22.326023811166262</v>
      </c>
      <c r="I112" s="17">
        <f>G112/H112</f>
        <v>0.17916311627328005</v>
      </c>
      <c r="J112" s="18">
        <f>C118</f>
        <v>1</v>
      </c>
      <c r="K112" s="28">
        <f>(E112*F112)+(I112*J112)</f>
        <v>0.26874467440992006</v>
      </c>
      <c r="L112" s="59"/>
      <c r="M112" s="60"/>
      <c r="O112" s="50"/>
      <c r="P112" s="50"/>
      <c r="Q112" s="50"/>
      <c r="R112" s="50"/>
      <c r="S112" s="50"/>
      <c r="T112" s="50"/>
      <c r="U112" s="50"/>
      <c r="V112" s="50"/>
      <c r="W112" s="50"/>
      <c r="X112" s="50"/>
      <c r="Y112" s="50"/>
      <c r="Z112" s="50"/>
      <c r="AA112" s="50"/>
      <c r="AB112" s="50"/>
      <c r="AC112" s="50"/>
      <c r="AD112" s="50"/>
    </row>
    <row r="113" spans="1:30" ht="17.25" customHeight="1" x14ac:dyDescent="0.25">
      <c r="A113" s="47"/>
      <c r="B113" s="5"/>
      <c r="C113" s="9" t="s">
        <v>9</v>
      </c>
      <c r="D113" s="10" t="s">
        <v>25</v>
      </c>
      <c r="E113" s="10" t="s">
        <v>26</v>
      </c>
      <c r="F113" s="2" t="s">
        <v>27</v>
      </c>
      <c r="G113" s="11" t="s">
        <v>28</v>
      </c>
      <c r="H113" s="2"/>
      <c r="I113" s="2"/>
      <c r="J113" s="2"/>
      <c r="K113" s="12"/>
      <c r="L113" s="59"/>
      <c r="M113" s="60"/>
      <c r="O113" s="50"/>
      <c r="P113" s="50"/>
      <c r="Q113" s="50"/>
      <c r="R113" s="50"/>
      <c r="S113" s="50"/>
      <c r="T113" s="50"/>
      <c r="U113" s="50"/>
      <c r="V113" s="50"/>
      <c r="W113" s="50"/>
      <c r="X113" s="50"/>
      <c r="Y113" s="50"/>
      <c r="Z113" s="50"/>
      <c r="AA113" s="50"/>
      <c r="AB113" s="50"/>
      <c r="AC113" s="50"/>
      <c r="AD113" s="50"/>
    </row>
    <row r="114" spans="1:30" ht="15.75" customHeight="1" thickBot="1" x14ac:dyDescent="0.3">
      <c r="A114" s="47"/>
      <c r="B114" s="13" t="s">
        <v>29</v>
      </c>
      <c r="C114" s="19">
        <f>C102</f>
        <v>1.7000000000000001E-2</v>
      </c>
      <c r="D114" s="20">
        <f>C9</f>
        <v>2</v>
      </c>
      <c r="E114" s="20">
        <f>C115</f>
        <v>10</v>
      </c>
      <c r="F114" s="21">
        <f>C116</f>
        <v>1.5</v>
      </c>
      <c r="G114" s="36">
        <f>C114*(D114*E114/F114)</f>
        <v>0.22666666666666668</v>
      </c>
      <c r="H114" s="14"/>
      <c r="I114" s="14"/>
      <c r="J114" s="14"/>
      <c r="K114" s="15"/>
      <c r="L114" s="59"/>
      <c r="M114" s="60"/>
      <c r="O114" s="50"/>
      <c r="P114" s="50"/>
      <c r="Q114" s="50"/>
      <c r="R114" s="50"/>
      <c r="S114" s="50"/>
      <c r="T114" s="50"/>
      <c r="U114" s="50"/>
      <c r="V114" s="50"/>
      <c r="W114" s="50"/>
      <c r="X114" s="50"/>
      <c r="Y114" s="50"/>
      <c r="Z114" s="50"/>
      <c r="AA114" s="50"/>
      <c r="AB114" s="50"/>
      <c r="AC114" s="50"/>
      <c r="AD114" s="50"/>
    </row>
    <row r="115" spans="1:30" x14ac:dyDescent="0.25">
      <c r="A115" s="47"/>
      <c r="B115" s="1" t="s">
        <v>49</v>
      </c>
      <c r="C115" s="32">
        <v>10</v>
      </c>
      <c r="D115" t="s">
        <v>31</v>
      </c>
      <c r="L115" t="s">
        <v>32</v>
      </c>
      <c r="M115" s="39"/>
      <c r="O115" s="50"/>
      <c r="P115" s="50"/>
      <c r="Q115" s="50"/>
      <c r="R115" s="50"/>
      <c r="S115" s="50"/>
      <c r="T115" s="50"/>
      <c r="U115" s="50"/>
      <c r="V115" s="50"/>
      <c r="W115" s="50"/>
      <c r="X115" s="50"/>
      <c r="Y115" s="50"/>
      <c r="Z115" s="50"/>
      <c r="AA115" s="50"/>
      <c r="AB115" s="50"/>
      <c r="AC115" s="50"/>
      <c r="AD115" s="50"/>
    </row>
    <row r="116" spans="1:30" ht="17.25" x14ac:dyDescent="0.25">
      <c r="A116" s="47"/>
      <c r="B116" s="1" t="s">
        <v>11</v>
      </c>
      <c r="C116" s="32">
        <v>1.5</v>
      </c>
      <c r="D116" t="s">
        <v>12</v>
      </c>
      <c r="L116" s="34">
        <f>G114*K112</f>
        <v>6.0915459532915217E-2</v>
      </c>
      <c r="M116" s="39" t="s">
        <v>33</v>
      </c>
      <c r="O116" s="50"/>
      <c r="P116" s="50"/>
      <c r="Q116" s="50"/>
      <c r="R116" s="50"/>
      <c r="S116" s="50"/>
      <c r="T116" s="50"/>
      <c r="U116" s="50"/>
      <c r="V116" s="50"/>
      <c r="W116" s="50"/>
      <c r="X116" s="50"/>
      <c r="Y116" s="50"/>
      <c r="Z116" s="50"/>
      <c r="AA116" s="50"/>
      <c r="AB116" s="50"/>
      <c r="AC116" s="50"/>
      <c r="AD116" s="50"/>
    </row>
    <row r="117" spans="1:30" x14ac:dyDescent="0.25">
      <c r="A117" s="47"/>
      <c r="B117" s="1" t="s">
        <v>34</v>
      </c>
      <c r="C117" s="32">
        <v>4</v>
      </c>
      <c r="D117" t="s">
        <v>5</v>
      </c>
      <c r="L117" s="31">
        <f>L116/C11</f>
        <v>2.5381441472048009E-3</v>
      </c>
      <c r="M117" s="39" t="s">
        <v>35</v>
      </c>
      <c r="O117" s="50"/>
      <c r="P117" s="50"/>
      <c r="Q117" s="50"/>
      <c r="R117" s="50"/>
      <c r="S117" s="50"/>
      <c r="T117" s="50"/>
      <c r="U117" s="50"/>
      <c r="V117" s="50"/>
      <c r="W117" s="50"/>
      <c r="X117" s="50"/>
      <c r="Y117" s="50"/>
      <c r="Z117" s="50"/>
      <c r="AA117" s="50"/>
      <c r="AB117" s="50"/>
      <c r="AC117" s="50"/>
      <c r="AD117" s="50"/>
    </row>
    <row r="118" spans="1:30" x14ac:dyDescent="0.25">
      <c r="A118" s="47"/>
      <c r="B118" s="1" t="s">
        <v>36</v>
      </c>
      <c r="C118" s="32">
        <v>1</v>
      </c>
      <c r="D118" t="s">
        <v>37</v>
      </c>
      <c r="L118" t="s">
        <v>38</v>
      </c>
      <c r="M118" s="39"/>
      <c r="O118" s="50"/>
      <c r="P118" s="50"/>
      <c r="Q118" s="50"/>
      <c r="R118" s="50"/>
      <c r="S118" s="50"/>
      <c r="T118" s="50"/>
      <c r="U118" s="50"/>
      <c r="V118" s="50"/>
      <c r="W118" s="50"/>
      <c r="X118" s="50"/>
      <c r="Y118" s="50"/>
      <c r="Z118" s="50"/>
      <c r="AA118" s="50"/>
      <c r="AB118" s="50"/>
      <c r="AC118" s="50"/>
      <c r="AD118" s="50"/>
    </row>
    <row r="119" spans="1:30" x14ac:dyDescent="0.25">
      <c r="A119" s="47"/>
      <c r="B119" s="1" t="s">
        <v>50</v>
      </c>
      <c r="C119" s="25">
        <f>D124</f>
        <v>22.265108351633348</v>
      </c>
      <c r="D119" t="s">
        <v>19</v>
      </c>
      <c r="E119" s="2"/>
      <c r="F119" s="2"/>
      <c r="G119" s="2"/>
      <c r="L119" s="29">
        <f>C11-C119</f>
        <v>1.7348916483666521</v>
      </c>
      <c r="M119" s="39" t="s">
        <v>33</v>
      </c>
      <c r="O119" s="50"/>
      <c r="P119" s="50"/>
      <c r="Q119" s="50"/>
      <c r="R119" s="50"/>
      <c r="S119" s="50"/>
      <c r="T119" s="50"/>
      <c r="U119" s="50"/>
      <c r="V119" s="50"/>
      <c r="W119" s="50"/>
      <c r="X119" s="50"/>
      <c r="Y119" s="50"/>
      <c r="Z119" s="50"/>
      <c r="AA119" s="50"/>
      <c r="AB119" s="50"/>
      <c r="AC119" s="50"/>
      <c r="AD119" s="50"/>
    </row>
    <row r="120" spans="1:30" x14ac:dyDescent="0.25">
      <c r="A120" s="47"/>
      <c r="B120" s="1"/>
      <c r="L120" s="31">
        <f>L119/C11</f>
        <v>7.2287152015277176E-2</v>
      </c>
      <c r="M120" s="39" t="s">
        <v>35</v>
      </c>
      <c r="O120" s="50"/>
      <c r="P120" s="50"/>
      <c r="Q120" s="50"/>
      <c r="R120" s="50"/>
      <c r="S120" s="50"/>
      <c r="T120" s="50"/>
      <c r="U120" s="50"/>
      <c r="V120" s="50"/>
      <c r="W120" s="50"/>
      <c r="X120" s="50"/>
      <c r="Y120" s="50"/>
      <c r="Z120" s="50"/>
      <c r="AA120" s="50"/>
      <c r="AB120" s="50"/>
      <c r="AC120" s="50"/>
      <c r="AD120" s="50"/>
    </row>
    <row r="121" spans="1:30" ht="15.75" thickBot="1" x14ac:dyDescent="0.3">
      <c r="A121" s="47"/>
      <c r="B121" s="1"/>
      <c r="L121" s="33">
        <f>L109+C115</f>
        <v>300</v>
      </c>
      <c r="M121" s="39" t="s">
        <v>39</v>
      </c>
      <c r="O121" s="50"/>
      <c r="P121" s="50"/>
      <c r="Q121" s="50"/>
      <c r="R121" s="50"/>
      <c r="S121" s="50"/>
      <c r="T121" s="50"/>
      <c r="U121" s="50"/>
      <c r="V121" s="50"/>
      <c r="W121" s="50"/>
      <c r="X121" s="50"/>
      <c r="Y121" s="50"/>
      <c r="Z121" s="50"/>
      <c r="AA121" s="50"/>
      <c r="AB121" s="50"/>
      <c r="AC121" s="50"/>
      <c r="AD121" s="50"/>
    </row>
    <row r="122" spans="1:30" ht="15" customHeight="1" x14ac:dyDescent="0.25">
      <c r="A122" s="47"/>
      <c r="B122" s="3" t="s">
        <v>48</v>
      </c>
      <c r="C122" s="51" t="s">
        <v>4</v>
      </c>
      <c r="D122" s="52"/>
      <c r="E122" s="52"/>
      <c r="F122" s="53"/>
      <c r="G122" s="51" t="s">
        <v>7</v>
      </c>
      <c r="H122" s="52"/>
      <c r="I122" s="52"/>
      <c r="J122" s="53"/>
      <c r="K122" s="4"/>
      <c r="L122" s="57">
        <v>10</v>
      </c>
      <c r="M122" s="58"/>
      <c r="O122" s="50"/>
      <c r="P122" s="50"/>
      <c r="Q122" s="50"/>
      <c r="R122" s="50"/>
      <c r="S122" s="50"/>
      <c r="T122" s="50"/>
      <c r="U122" s="50"/>
      <c r="V122" s="50"/>
      <c r="W122" s="50"/>
      <c r="X122" s="50"/>
      <c r="Y122" s="50"/>
      <c r="Z122" s="50"/>
      <c r="AA122" s="50"/>
      <c r="AB122" s="50"/>
      <c r="AC122" s="50"/>
      <c r="AD122" s="50"/>
    </row>
    <row r="123" spans="1:30" ht="15" customHeight="1" x14ac:dyDescent="0.25">
      <c r="A123" s="47"/>
      <c r="B123" s="5"/>
      <c r="C123" s="6" t="s">
        <v>18</v>
      </c>
      <c r="D123" s="2" t="s">
        <v>19</v>
      </c>
      <c r="E123" s="2" t="s">
        <v>20</v>
      </c>
      <c r="F123" s="7" t="s">
        <v>21</v>
      </c>
      <c r="G123" s="6" t="s">
        <v>22</v>
      </c>
      <c r="H123" s="2" t="s">
        <v>19</v>
      </c>
      <c r="I123" s="2" t="s">
        <v>20</v>
      </c>
      <c r="J123" s="7" t="s">
        <v>21</v>
      </c>
      <c r="K123" s="8" t="s">
        <v>23</v>
      </c>
      <c r="L123" s="59"/>
      <c r="M123" s="60"/>
      <c r="O123" s="50"/>
      <c r="P123" s="50"/>
      <c r="Q123" s="50"/>
      <c r="R123" s="50"/>
      <c r="S123" s="50"/>
      <c r="T123" s="50"/>
      <c r="U123" s="50"/>
      <c r="V123" s="50"/>
      <c r="W123" s="50"/>
      <c r="X123" s="50"/>
      <c r="Y123" s="50"/>
      <c r="Z123" s="50"/>
      <c r="AA123" s="50"/>
      <c r="AB123" s="50"/>
      <c r="AC123" s="50"/>
      <c r="AD123" s="50"/>
    </row>
    <row r="124" spans="1:30" ht="15" customHeight="1" x14ac:dyDescent="0.25">
      <c r="A124" s="47"/>
      <c r="B124" s="5" t="s">
        <v>24</v>
      </c>
      <c r="C124" s="16">
        <f>C6</f>
        <v>2</v>
      </c>
      <c r="D124" s="22">
        <f>D112-(K112*G114)</f>
        <v>22.265108351633348</v>
      </c>
      <c r="E124" s="35">
        <f>C124/D124</f>
        <v>8.9826645728103172E-2</v>
      </c>
      <c r="F124" s="18">
        <v>1</v>
      </c>
      <c r="G124" s="16">
        <f>C129</f>
        <v>4</v>
      </c>
      <c r="H124" s="22">
        <f>D124</f>
        <v>22.265108351633348</v>
      </c>
      <c r="I124" s="17">
        <f>G124/H124</f>
        <v>0.17965329145620634</v>
      </c>
      <c r="J124" s="18">
        <f>C130</f>
        <v>1</v>
      </c>
      <c r="K124" s="28">
        <f>(E124*F124)+(I124*J124)</f>
        <v>0.26947993718430951</v>
      </c>
      <c r="L124" s="59"/>
      <c r="M124" s="60"/>
      <c r="O124" s="50"/>
      <c r="P124" s="50"/>
      <c r="Q124" s="50"/>
      <c r="R124" s="50"/>
      <c r="S124" s="50"/>
      <c r="T124" s="50"/>
      <c r="U124" s="50"/>
      <c r="V124" s="50"/>
      <c r="W124" s="50"/>
      <c r="X124" s="50"/>
      <c r="Y124" s="50"/>
      <c r="Z124" s="50"/>
      <c r="AA124" s="50"/>
      <c r="AB124" s="50"/>
      <c r="AC124" s="50"/>
      <c r="AD124" s="50"/>
    </row>
    <row r="125" spans="1:30" ht="17.25" customHeight="1" x14ac:dyDescent="0.25">
      <c r="A125" s="47"/>
      <c r="B125" s="5"/>
      <c r="C125" s="9" t="s">
        <v>9</v>
      </c>
      <c r="D125" s="10" t="s">
        <v>25</v>
      </c>
      <c r="E125" s="10" t="s">
        <v>26</v>
      </c>
      <c r="F125" s="2" t="s">
        <v>27</v>
      </c>
      <c r="G125" s="11" t="s">
        <v>28</v>
      </c>
      <c r="H125" s="2"/>
      <c r="I125" s="2"/>
      <c r="J125" s="2"/>
      <c r="K125" s="12"/>
      <c r="L125" s="59"/>
      <c r="M125" s="60"/>
      <c r="O125" s="50"/>
      <c r="P125" s="50"/>
      <c r="Q125" s="50"/>
      <c r="R125" s="50"/>
      <c r="S125" s="50"/>
      <c r="T125" s="50"/>
      <c r="U125" s="50"/>
      <c r="V125" s="50"/>
      <c r="W125" s="50"/>
      <c r="X125" s="50"/>
      <c r="Y125" s="50"/>
      <c r="Z125" s="50"/>
      <c r="AA125" s="50"/>
      <c r="AB125" s="50"/>
      <c r="AC125" s="50"/>
      <c r="AD125" s="50"/>
    </row>
    <row r="126" spans="1:30" ht="15.75" customHeight="1" thickBot="1" x14ac:dyDescent="0.3">
      <c r="A126" s="47"/>
      <c r="B126" s="13" t="s">
        <v>29</v>
      </c>
      <c r="C126" s="19">
        <f>C114</f>
        <v>1.7000000000000001E-2</v>
      </c>
      <c r="D126" s="20">
        <f>C9</f>
        <v>2</v>
      </c>
      <c r="E126" s="20">
        <f>C127</f>
        <v>20</v>
      </c>
      <c r="F126" s="21">
        <f>C128</f>
        <v>1.5</v>
      </c>
      <c r="G126" s="36">
        <f>C126*(D126*E126/F126)</f>
        <v>0.45333333333333337</v>
      </c>
      <c r="H126" s="14"/>
      <c r="I126" s="14"/>
      <c r="J126" s="14"/>
      <c r="K126" s="15"/>
      <c r="L126" s="59"/>
      <c r="M126" s="60"/>
      <c r="O126" s="50"/>
      <c r="P126" s="50"/>
      <c r="Q126" s="50"/>
      <c r="R126" s="50"/>
      <c r="S126" s="50"/>
      <c r="T126" s="50"/>
      <c r="U126" s="50"/>
      <c r="V126" s="50"/>
      <c r="W126" s="50"/>
      <c r="X126" s="50"/>
      <c r="Y126" s="50"/>
      <c r="Z126" s="50"/>
      <c r="AA126" s="50"/>
      <c r="AB126" s="50"/>
      <c r="AC126" s="50"/>
      <c r="AD126" s="50"/>
    </row>
    <row r="127" spans="1:30" x14ac:dyDescent="0.25">
      <c r="A127" s="47"/>
      <c r="B127" s="1" t="s">
        <v>49</v>
      </c>
      <c r="C127" s="32">
        <v>20</v>
      </c>
      <c r="D127" t="s">
        <v>31</v>
      </c>
      <c r="L127" t="s">
        <v>32</v>
      </c>
      <c r="M127" s="39"/>
      <c r="O127" s="50"/>
      <c r="P127" s="50"/>
      <c r="Q127" s="50"/>
      <c r="R127" s="50"/>
      <c r="S127" s="50"/>
      <c r="T127" s="50"/>
      <c r="U127" s="50"/>
      <c r="V127" s="50"/>
      <c r="W127" s="50"/>
      <c r="X127" s="50"/>
      <c r="Y127" s="50"/>
      <c r="Z127" s="50"/>
      <c r="AA127" s="50"/>
      <c r="AB127" s="50"/>
      <c r="AC127" s="50"/>
      <c r="AD127" s="50"/>
    </row>
    <row r="128" spans="1:30" ht="17.25" x14ac:dyDescent="0.25">
      <c r="A128" s="47"/>
      <c r="B128" s="1" t="s">
        <v>11</v>
      </c>
      <c r="C128" s="32">
        <v>1.5</v>
      </c>
      <c r="D128" t="s">
        <v>12</v>
      </c>
      <c r="L128" s="29">
        <f>G126*K124</f>
        <v>0.12216423819022032</v>
      </c>
      <c r="M128" s="39" t="s">
        <v>33</v>
      </c>
      <c r="O128" s="50"/>
      <c r="P128" s="50"/>
      <c r="Q128" s="50"/>
      <c r="R128" s="50"/>
      <c r="S128" s="50"/>
      <c r="T128" s="50"/>
      <c r="U128" s="50"/>
      <c r="V128" s="50"/>
      <c r="W128" s="50"/>
      <c r="X128" s="50"/>
      <c r="Y128" s="50"/>
      <c r="Z128" s="50"/>
      <c r="AA128" s="50"/>
      <c r="AB128" s="50"/>
      <c r="AC128" s="50"/>
      <c r="AD128" s="50"/>
    </row>
    <row r="129" spans="1:30" x14ac:dyDescent="0.25">
      <c r="A129" s="47"/>
      <c r="B129" s="1" t="s">
        <v>34</v>
      </c>
      <c r="C129" s="32">
        <v>4</v>
      </c>
      <c r="D129" t="s">
        <v>5</v>
      </c>
      <c r="L129" s="31">
        <f>L128/C11</f>
        <v>5.0901765912591797E-3</v>
      </c>
      <c r="M129" s="39" t="s">
        <v>35</v>
      </c>
      <c r="O129" s="50"/>
      <c r="P129" s="50"/>
      <c r="Q129" s="50"/>
      <c r="R129" s="50"/>
      <c r="S129" s="50"/>
      <c r="T129" s="50"/>
      <c r="U129" s="50"/>
      <c r="V129" s="50"/>
      <c r="W129" s="50"/>
      <c r="X129" s="50"/>
      <c r="Y129" s="50"/>
      <c r="Z129" s="50"/>
      <c r="AA129" s="50"/>
      <c r="AB129" s="50"/>
      <c r="AC129" s="50"/>
      <c r="AD129" s="50"/>
    </row>
    <row r="130" spans="1:30" x14ac:dyDescent="0.25">
      <c r="A130" s="47"/>
      <c r="B130" s="1" t="s">
        <v>36</v>
      </c>
      <c r="C130" s="32">
        <v>1</v>
      </c>
      <c r="D130" t="s">
        <v>37</v>
      </c>
      <c r="L130" t="s">
        <v>38</v>
      </c>
      <c r="M130" s="39"/>
      <c r="O130" s="50"/>
      <c r="P130" s="50"/>
      <c r="Q130" s="50"/>
      <c r="R130" s="50"/>
      <c r="S130" s="50"/>
      <c r="T130" s="50"/>
      <c r="U130" s="50"/>
      <c r="V130" s="50"/>
      <c r="W130" s="50"/>
      <c r="X130" s="50"/>
      <c r="Y130" s="50"/>
      <c r="Z130" s="50"/>
      <c r="AA130" s="50"/>
      <c r="AB130" s="50"/>
      <c r="AC130" s="50"/>
      <c r="AD130" s="50"/>
    </row>
    <row r="131" spans="1:30" x14ac:dyDescent="0.25">
      <c r="A131" s="47"/>
      <c r="B131" s="1" t="s">
        <v>50</v>
      </c>
      <c r="C131" s="25">
        <f>D124-(K124*G126)</f>
        <v>22.142944113443129</v>
      </c>
      <c r="D131" t="s">
        <v>19</v>
      </c>
      <c r="E131" s="2"/>
      <c r="F131" s="2"/>
      <c r="G131" s="2"/>
      <c r="L131" s="29">
        <f>C11-C131</f>
        <v>1.8570558865568714</v>
      </c>
      <c r="M131" s="39" t="s">
        <v>33</v>
      </c>
      <c r="O131" s="50"/>
      <c r="P131" s="50"/>
      <c r="Q131" s="50"/>
      <c r="R131" s="50"/>
      <c r="S131" s="50"/>
      <c r="T131" s="50"/>
      <c r="U131" s="50"/>
      <c r="V131" s="50"/>
      <c r="W131" s="50"/>
      <c r="X131" s="50"/>
      <c r="Y131" s="50"/>
      <c r="Z131" s="50"/>
      <c r="AA131" s="50"/>
      <c r="AB131" s="50"/>
      <c r="AC131" s="50"/>
      <c r="AD131" s="50"/>
    </row>
    <row r="132" spans="1:30" x14ac:dyDescent="0.25">
      <c r="A132" s="47"/>
      <c r="B132" s="1"/>
      <c r="L132" s="31">
        <f>L131/C11</f>
        <v>7.7377328606536303E-2</v>
      </c>
      <c r="M132" s="39" t="s">
        <v>35</v>
      </c>
      <c r="O132" s="50"/>
      <c r="P132" s="50"/>
      <c r="Q132" s="50"/>
      <c r="R132" s="50"/>
      <c r="S132" s="50"/>
      <c r="T132" s="50"/>
      <c r="U132" s="50"/>
      <c r="V132" s="50"/>
      <c r="W132" s="50"/>
      <c r="X132" s="50"/>
      <c r="Y132" s="50"/>
      <c r="Z132" s="50"/>
      <c r="AA132" s="50"/>
      <c r="AB132" s="50"/>
      <c r="AC132" s="50"/>
      <c r="AD132" s="50"/>
    </row>
    <row r="133" spans="1:30" ht="15.75" thickBot="1" x14ac:dyDescent="0.3">
      <c r="A133" s="47"/>
      <c r="B133" s="40"/>
      <c r="C133" s="37"/>
      <c r="D133" s="41"/>
      <c r="E133" s="42"/>
      <c r="F133" s="37"/>
      <c r="G133" s="37"/>
      <c r="H133" s="37"/>
      <c r="I133" s="37"/>
      <c r="J133" s="37"/>
      <c r="K133" s="37"/>
      <c r="L133" s="43">
        <f>L121+C127</f>
        <v>320</v>
      </c>
      <c r="M133" s="44" t="s">
        <v>39</v>
      </c>
      <c r="O133" s="50"/>
      <c r="P133" s="50"/>
      <c r="Q133" s="50"/>
      <c r="R133" s="50"/>
      <c r="S133" s="50"/>
      <c r="T133" s="50"/>
      <c r="U133" s="50"/>
      <c r="V133" s="50"/>
      <c r="W133" s="50"/>
      <c r="X133" s="50"/>
      <c r="Y133" s="50"/>
      <c r="Z133" s="50"/>
      <c r="AA133" s="50"/>
      <c r="AB133" s="50"/>
      <c r="AC133" s="50"/>
      <c r="AD133" s="50"/>
    </row>
    <row r="134" spans="1:30" x14ac:dyDescent="0.25">
      <c r="A134" s="47"/>
      <c r="B134" s="47"/>
      <c r="C134" s="47"/>
      <c r="D134" s="47"/>
      <c r="E134" s="47"/>
      <c r="F134" s="47"/>
      <c r="G134" s="47"/>
      <c r="H134" s="47"/>
      <c r="I134" s="47"/>
      <c r="J134" s="47"/>
      <c r="K134" s="47"/>
      <c r="L134" s="47"/>
      <c r="M134" s="47"/>
      <c r="N134" s="47"/>
      <c r="O134" s="50"/>
      <c r="P134" s="50"/>
      <c r="Q134" s="50"/>
      <c r="R134" s="50"/>
      <c r="S134" s="50"/>
      <c r="T134" s="50"/>
      <c r="U134" s="50"/>
      <c r="V134" s="50"/>
      <c r="W134" s="50"/>
      <c r="X134" s="50"/>
      <c r="Y134" s="50"/>
      <c r="Z134" s="50"/>
      <c r="AA134" s="50"/>
      <c r="AB134" s="50"/>
      <c r="AC134" s="50"/>
      <c r="AD134" s="50"/>
    </row>
    <row r="135" spans="1:30" x14ac:dyDescent="0.25">
      <c r="A135" s="47"/>
      <c r="B135" s="47"/>
      <c r="C135" s="47"/>
      <c r="D135" s="47"/>
      <c r="E135" s="47"/>
      <c r="F135" s="47"/>
      <c r="G135" s="47"/>
      <c r="H135" s="47"/>
      <c r="I135" s="47"/>
      <c r="J135" s="47"/>
      <c r="K135" s="47"/>
      <c r="L135" s="47"/>
      <c r="M135" s="47"/>
      <c r="N135" s="47"/>
      <c r="O135" s="50"/>
      <c r="P135" s="50"/>
      <c r="Q135" s="50"/>
      <c r="R135" s="50"/>
      <c r="S135" s="50"/>
      <c r="T135" s="50"/>
      <c r="U135" s="50"/>
      <c r="V135" s="50"/>
      <c r="W135" s="50"/>
      <c r="X135" s="50"/>
      <c r="Y135" s="50"/>
      <c r="Z135" s="50"/>
      <c r="AA135" s="50"/>
      <c r="AB135" s="50"/>
      <c r="AC135" s="50"/>
      <c r="AD135" s="50"/>
    </row>
    <row r="136" spans="1:30" x14ac:dyDescent="0.25">
      <c r="A136" s="47"/>
      <c r="B136" s="47"/>
      <c r="C136" s="47"/>
      <c r="D136" s="47"/>
      <c r="E136" s="47"/>
      <c r="F136" s="47"/>
      <c r="G136" s="47"/>
      <c r="H136" s="47"/>
      <c r="I136" s="47"/>
      <c r="J136" s="47"/>
      <c r="K136" s="47"/>
      <c r="L136" s="47"/>
      <c r="M136" s="47"/>
      <c r="N136" s="47"/>
      <c r="O136" s="50"/>
      <c r="P136" s="50"/>
      <c r="Q136" s="50"/>
      <c r="R136" s="50"/>
      <c r="S136" s="50"/>
      <c r="T136" s="50"/>
      <c r="U136" s="50"/>
      <c r="V136" s="50"/>
      <c r="W136" s="50"/>
      <c r="X136" s="50"/>
      <c r="Y136" s="50"/>
      <c r="Z136" s="50"/>
      <c r="AA136" s="50"/>
      <c r="AB136" s="50"/>
      <c r="AC136" s="50"/>
      <c r="AD136" s="50"/>
    </row>
    <row r="137" spans="1:30" x14ac:dyDescent="0.25">
      <c r="A137" s="47"/>
      <c r="B137" s="47"/>
      <c r="C137" s="47"/>
      <c r="D137" s="47"/>
      <c r="E137" s="47"/>
      <c r="F137" s="47"/>
      <c r="G137" s="47"/>
      <c r="H137" s="47"/>
      <c r="I137" s="47"/>
      <c r="J137" s="47"/>
      <c r="K137" s="47"/>
      <c r="L137" s="47"/>
      <c r="M137" s="47"/>
      <c r="N137" s="47"/>
      <c r="O137" s="50"/>
      <c r="P137" s="50"/>
      <c r="Q137" s="50"/>
      <c r="R137" s="50"/>
      <c r="S137" s="50"/>
      <c r="T137" s="50"/>
      <c r="U137" s="50"/>
      <c r="V137" s="50"/>
      <c r="W137" s="50"/>
      <c r="X137" s="50"/>
      <c r="Y137" s="50"/>
      <c r="Z137" s="50"/>
      <c r="AA137" s="50"/>
      <c r="AB137" s="50"/>
      <c r="AC137" s="50"/>
      <c r="AD137" s="50"/>
    </row>
  </sheetData>
  <mergeCells count="37">
    <mergeCell ref="G122:J122"/>
    <mergeCell ref="C122:F122"/>
    <mergeCell ref="L122:M126"/>
    <mergeCell ref="L110:M114"/>
    <mergeCell ref="L98:M102"/>
    <mergeCell ref="G50:J50"/>
    <mergeCell ref="B2:N2"/>
    <mergeCell ref="L86:M90"/>
    <mergeCell ref="L74:M78"/>
    <mergeCell ref="C110:F110"/>
    <mergeCell ref="G110:J110"/>
    <mergeCell ref="C86:F86"/>
    <mergeCell ref="G86:J86"/>
    <mergeCell ref="C98:F98"/>
    <mergeCell ref="G98:J98"/>
    <mergeCell ref="L62:M66"/>
    <mergeCell ref="L50:M54"/>
    <mergeCell ref="L38:M42"/>
    <mergeCell ref="L26:M30"/>
    <mergeCell ref="L14:M18"/>
    <mergeCell ref="G4:N4"/>
    <mergeCell ref="O2:AD137"/>
    <mergeCell ref="A1:AD1"/>
    <mergeCell ref="A2:A137"/>
    <mergeCell ref="B134:N137"/>
    <mergeCell ref="C62:F62"/>
    <mergeCell ref="G62:J62"/>
    <mergeCell ref="C74:F74"/>
    <mergeCell ref="G74:J74"/>
    <mergeCell ref="C4:E4"/>
    <mergeCell ref="C14:F14"/>
    <mergeCell ref="G14:J14"/>
    <mergeCell ref="C26:F26"/>
    <mergeCell ref="G26:J26"/>
    <mergeCell ref="C38:F38"/>
    <mergeCell ref="G38:J38"/>
    <mergeCell ref="C50:F50"/>
  </mergeCells>
  <conditionalFormatting sqref="L24">
    <cfRule type="cellIs" dxfId="10" priority="3" operator="greaterThan">
      <formula>10%</formula>
    </cfRule>
  </conditionalFormatting>
  <conditionalFormatting sqref="L25 L37 L49 L61 L73 L85 L97 L109 L121 L133">
    <cfRule type="cellIs" dxfId="9" priority="1" operator="greaterThan">
      <formula>300</formula>
    </cfRule>
  </conditionalFormatting>
  <conditionalFormatting sqref="L36">
    <cfRule type="cellIs" dxfId="8" priority="4" operator="greaterThan">
      <formula>10%</formula>
    </cfRule>
  </conditionalFormatting>
  <conditionalFormatting sqref="L48">
    <cfRule type="cellIs" dxfId="7" priority="5" operator="greaterThan">
      <formula>10%</formula>
    </cfRule>
  </conditionalFormatting>
  <conditionalFormatting sqref="L60">
    <cfRule type="cellIs" dxfId="6" priority="6" operator="greaterThan">
      <formula>10%</formula>
    </cfRule>
  </conditionalFormatting>
  <conditionalFormatting sqref="L72">
    <cfRule type="cellIs" dxfId="5" priority="7" operator="greaterThan">
      <formula>10%</formula>
    </cfRule>
  </conditionalFormatting>
  <conditionalFormatting sqref="L84">
    <cfRule type="cellIs" dxfId="4" priority="8" operator="greaterThan">
      <formula>10%</formula>
    </cfRule>
  </conditionalFormatting>
  <conditionalFormatting sqref="L96">
    <cfRule type="cellIs" dxfId="3" priority="9" operator="greaterThan">
      <formula>10%</formula>
    </cfRule>
  </conditionalFormatting>
  <conditionalFormatting sqref="L108">
    <cfRule type="cellIs" dxfId="2" priority="10" operator="greaterThan">
      <formula>10%</formula>
    </cfRule>
  </conditionalFormatting>
  <conditionalFormatting sqref="L120">
    <cfRule type="cellIs" dxfId="1" priority="11" operator="greaterThan">
      <formula>10%</formula>
    </cfRule>
  </conditionalFormatting>
  <conditionalFormatting sqref="L132">
    <cfRule type="cellIs" dxfId="0" priority="12" operator="greaterThan">
      <formula>10%</formula>
    </cfRule>
  </conditionalFormatting>
  <dataValidations count="2">
    <dataValidation allowBlank="1" showInputMessage="1" showErrorMessage="1" prompt="The value cell turns red if the voltage drop is above 10 %" sqref="L24 L36 L48 L60 L72 L84 L96 L108 L120 L132" xr:uid="{7901B8C2-B3AD-47C0-97FB-B905C9D16A28}"/>
    <dataValidation allowBlank="1" showInputMessage="1" showErrorMessage="1" prompt="The value cell  turns red if the distance exceeds 300 m" sqref="L25 L37 L49 L61 L73 L85 L97 L109 L121 L133" xr:uid="{F593CBEF-28F6-41A1-BD87-05CAE8CFA4F5}"/>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Information</vt:lpstr>
      <vt:lpstr>Calculation 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Kjær-Jepsen</dc:creator>
  <cp:keywords/>
  <dc:description/>
  <cp:lastModifiedBy>Lars-Henric Nilsson</cp:lastModifiedBy>
  <cp:revision/>
  <dcterms:created xsi:type="dcterms:W3CDTF">2020-10-06T14:23:35Z</dcterms:created>
  <dcterms:modified xsi:type="dcterms:W3CDTF">2023-04-21T09:04:34Z</dcterms:modified>
  <cp:category/>
  <cp:contentStatus/>
</cp:coreProperties>
</file>